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53222"/>
  <mc:AlternateContent xmlns:mc="http://schemas.openxmlformats.org/markup-compatibility/2006">
    <mc:Choice Requires="x15">
      <x15ac:absPath xmlns:x15ac="http://schemas.microsoft.com/office/spreadsheetml/2010/11/ac" url="C:\Users\Bill\Documents\aExcel\Energy\"/>
    </mc:Choice>
  </mc:AlternateContent>
  <bookViews>
    <workbookView xWindow="0" yWindow="0" windowWidth="15660" windowHeight="8052" activeTab="2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F9" i="3"/>
  <c r="I9" i="3" s="1"/>
  <c r="K9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D8" i="3"/>
  <c r="H8" i="3" s="1"/>
  <c r="D9" i="3" s="1"/>
  <c r="J5" i="3"/>
  <c r="J5" i="2"/>
  <c r="G10" i="2"/>
  <c r="F10" i="2" s="1"/>
  <c r="F9" i="2"/>
  <c r="I9" i="2" s="1"/>
  <c r="K9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D8" i="2"/>
  <c r="H8" i="2" s="1"/>
  <c r="D9" i="2" s="1"/>
  <c r="H9" i="3" l="1"/>
  <c r="E9" i="3"/>
  <c r="D10" i="3"/>
  <c r="C9" i="3"/>
  <c r="G11" i="3"/>
  <c r="F10" i="3"/>
  <c r="I10" i="3" s="1"/>
  <c r="K10" i="3" s="1"/>
  <c r="I10" i="2"/>
  <c r="K10" i="2" s="1"/>
  <c r="G11" i="2"/>
  <c r="F11" i="2" s="1"/>
  <c r="I11" i="2" s="1"/>
  <c r="K11" i="2" s="1"/>
  <c r="H9" i="2"/>
  <c r="E9" i="2"/>
  <c r="C9" i="2"/>
  <c r="D10" i="2"/>
  <c r="F11" i="3" l="1"/>
  <c r="I11" i="3" s="1"/>
  <c r="K11" i="3" s="1"/>
  <c r="G12" i="3"/>
  <c r="H10" i="3"/>
  <c r="E10" i="3"/>
  <c r="D11" i="3"/>
  <c r="C10" i="3"/>
  <c r="G12" i="2"/>
  <c r="F12" i="2" s="1"/>
  <c r="I12" i="2" s="1"/>
  <c r="K12" i="2" s="1"/>
  <c r="D11" i="2"/>
  <c r="E10" i="2"/>
  <c r="H10" i="2"/>
  <c r="C10" i="2"/>
  <c r="D12" i="3" l="1"/>
  <c r="E11" i="3"/>
  <c r="H11" i="3"/>
  <c r="C11" i="3"/>
  <c r="F12" i="3"/>
  <c r="I12" i="3" s="1"/>
  <c r="K12" i="3" s="1"/>
  <c r="G13" i="3"/>
  <c r="G13" i="2"/>
  <c r="F13" i="2" s="1"/>
  <c r="I13" i="2" s="1"/>
  <c r="K13" i="2" s="1"/>
  <c r="D12" i="2"/>
  <c r="E11" i="2"/>
  <c r="C11" i="2"/>
  <c r="H11" i="2"/>
  <c r="G10" i="1"/>
  <c r="F10" i="1" s="1"/>
  <c r="G14" i="3" l="1"/>
  <c r="F13" i="3"/>
  <c r="I13" i="3" s="1"/>
  <c r="K13" i="3" s="1"/>
  <c r="D13" i="3"/>
  <c r="H12" i="3"/>
  <c r="E12" i="3"/>
  <c r="C12" i="3"/>
  <c r="G14" i="2"/>
  <c r="F14" i="2" s="1"/>
  <c r="I14" i="2" s="1"/>
  <c r="K14" i="2" s="1"/>
  <c r="D13" i="2"/>
  <c r="E12" i="2"/>
  <c r="C12" i="2"/>
  <c r="H12" i="2"/>
  <c r="G11" i="1"/>
  <c r="F9" i="1"/>
  <c r="D8" i="1"/>
  <c r="H8" i="1" s="1"/>
  <c r="D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D14" i="3" l="1"/>
  <c r="E13" i="3"/>
  <c r="C13" i="3"/>
  <c r="H13" i="3"/>
  <c r="F14" i="3"/>
  <c r="I14" i="3" s="1"/>
  <c r="K14" i="3" s="1"/>
  <c r="G15" i="3"/>
  <c r="G15" i="2"/>
  <c r="G16" i="2" s="1"/>
  <c r="C13" i="2"/>
  <c r="E13" i="2"/>
  <c r="D14" i="2"/>
  <c r="H13" i="2"/>
  <c r="E9" i="1"/>
  <c r="C9" i="1"/>
  <c r="H9" i="1"/>
  <c r="I10" i="1"/>
  <c r="K10" i="1" s="1"/>
  <c r="G12" i="1"/>
  <c r="F11" i="1"/>
  <c r="I9" i="1"/>
  <c r="K9" i="1" s="1"/>
  <c r="D10" i="1" s="1"/>
  <c r="G16" i="3" l="1"/>
  <c r="F15" i="3"/>
  <c r="I15" i="3" s="1"/>
  <c r="K15" i="3" s="1"/>
  <c r="E14" i="3"/>
  <c r="C14" i="3"/>
  <c r="D15" i="3"/>
  <c r="H14" i="3"/>
  <c r="F15" i="2"/>
  <c r="I15" i="2" s="1"/>
  <c r="K15" i="2" s="1"/>
  <c r="C14" i="2"/>
  <c r="D15" i="2"/>
  <c r="E14" i="2"/>
  <c r="H14" i="2"/>
  <c r="G17" i="2"/>
  <c r="F16" i="2"/>
  <c r="E10" i="1"/>
  <c r="C10" i="1"/>
  <c r="I11" i="1"/>
  <c r="K11" i="1" s="1"/>
  <c r="H10" i="1"/>
  <c r="D11" i="1"/>
  <c r="G13" i="1"/>
  <c r="F12" i="1"/>
  <c r="I16" i="2" l="1"/>
  <c r="K16" i="2" s="1"/>
  <c r="G17" i="3"/>
  <c r="F16" i="3"/>
  <c r="I16" i="3" s="1"/>
  <c r="K16" i="3" s="1"/>
  <c r="C15" i="3"/>
  <c r="H15" i="3"/>
  <c r="E15" i="3"/>
  <c r="D16" i="3"/>
  <c r="G18" i="2"/>
  <c r="F17" i="2"/>
  <c r="I17" i="2" s="1"/>
  <c r="K17" i="2" s="1"/>
  <c r="H15" i="2"/>
  <c r="D16" i="2"/>
  <c r="E15" i="2"/>
  <c r="C15" i="2"/>
  <c r="E11" i="1"/>
  <c r="C11" i="1"/>
  <c r="I12" i="1"/>
  <c r="K12" i="1" s="1"/>
  <c r="D12" i="1"/>
  <c r="H11" i="1"/>
  <c r="F13" i="1"/>
  <c r="G14" i="1"/>
  <c r="H16" i="3" l="1"/>
  <c r="C16" i="3"/>
  <c r="D17" i="3"/>
  <c r="E16" i="3"/>
  <c r="F17" i="3"/>
  <c r="I17" i="3" s="1"/>
  <c r="K17" i="3" s="1"/>
  <c r="G18" i="3"/>
  <c r="F18" i="2"/>
  <c r="I18" i="2" s="1"/>
  <c r="K18" i="2" s="1"/>
  <c r="G19" i="2"/>
  <c r="H16" i="2"/>
  <c r="C16" i="2"/>
  <c r="D17" i="2"/>
  <c r="E16" i="2"/>
  <c r="E12" i="1"/>
  <c r="C12" i="1"/>
  <c r="I13" i="1"/>
  <c r="K13" i="1" s="1"/>
  <c r="D13" i="1"/>
  <c r="H12" i="1"/>
  <c r="F14" i="1"/>
  <c r="G15" i="1"/>
  <c r="G19" i="3" l="1"/>
  <c r="F18" i="3"/>
  <c r="I18" i="3" s="1"/>
  <c r="K18" i="3" s="1"/>
  <c r="E17" i="3"/>
  <c r="D18" i="3"/>
  <c r="C17" i="3"/>
  <c r="H17" i="3"/>
  <c r="F19" i="2"/>
  <c r="I19" i="2" s="1"/>
  <c r="K19" i="2" s="1"/>
  <c r="G20" i="2"/>
  <c r="H17" i="2"/>
  <c r="C17" i="2"/>
  <c r="E17" i="2"/>
  <c r="D18" i="2"/>
  <c r="E13" i="1"/>
  <c r="C13" i="1"/>
  <c r="I14" i="1"/>
  <c r="K14" i="1" s="1"/>
  <c r="D14" i="1"/>
  <c r="H13" i="1"/>
  <c r="G16" i="1"/>
  <c r="F15" i="1"/>
  <c r="F19" i="3" l="1"/>
  <c r="I19" i="3" s="1"/>
  <c r="K19" i="3" s="1"/>
  <c r="G20" i="3"/>
  <c r="H18" i="3"/>
  <c r="D19" i="3"/>
  <c r="E18" i="3"/>
  <c r="C18" i="3"/>
  <c r="G21" i="2"/>
  <c r="F20" i="2"/>
  <c r="I20" i="2" s="1"/>
  <c r="K20" i="2" s="1"/>
  <c r="E18" i="2"/>
  <c r="D19" i="2"/>
  <c r="C18" i="2"/>
  <c r="H18" i="2"/>
  <c r="E14" i="1"/>
  <c r="C14" i="1"/>
  <c r="I15" i="1"/>
  <c r="K15" i="1" s="1"/>
  <c r="D15" i="1"/>
  <c r="H14" i="1"/>
  <c r="F16" i="1"/>
  <c r="G17" i="1"/>
  <c r="F20" i="3" l="1"/>
  <c r="I20" i="3" s="1"/>
  <c r="K20" i="3" s="1"/>
  <c r="G21" i="3"/>
  <c r="D20" i="3"/>
  <c r="E19" i="3"/>
  <c r="H19" i="3"/>
  <c r="C19" i="3"/>
  <c r="F21" i="2"/>
  <c r="I21" i="2" s="1"/>
  <c r="K21" i="2" s="1"/>
  <c r="G22" i="2"/>
  <c r="D20" i="2"/>
  <c r="E19" i="2"/>
  <c r="H19" i="2"/>
  <c r="C19" i="2"/>
  <c r="E15" i="1"/>
  <c r="C15" i="1"/>
  <c r="I16" i="1"/>
  <c r="K16" i="1" s="1"/>
  <c r="D16" i="1"/>
  <c r="H15" i="1"/>
  <c r="F17" i="1"/>
  <c r="G18" i="1"/>
  <c r="C20" i="3" l="1"/>
  <c r="E20" i="3"/>
  <c r="D21" i="3"/>
  <c r="H20" i="3"/>
  <c r="G22" i="3"/>
  <c r="F21" i="3"/>
  <c r="I21" i="3" s="1"/>
  <c r="K21" i="3" s="1"/>
  <c r="D21" i="2"/>
  <c r="E20" i="2"/>
  <c r="C20" i="2"/>
  <c r="H20" i="2"/>
  <c r="F22" i="2"/>
  <c r="I22" i="2" s="1"/>
  <c r="K22" i="2" s="1"/>
  <c r="G23" i="2"/>
  <c r="E16" i="1"/>
  <c r="C16" i="1"/>
  <c r="F18" i="1"/>
  <c r="G19" i="1"/>
  <c r="I17" i="1"/>
  <c r="K17" i="1" s="1"/>
  <c r="D17" i="1"/>
  <c r="H16" i="1"/>
  <c r="D22" i="3" l="1"/>
  <c r="E21" i="3"/>
  <c r="C21" i="3"/>
  <c r="H21" i="3"/>
  <c r="F22" i="3"/>
  <c r="I22" i="3" s="1"/>
  <c r="K22" i="3" s="1"/>
  <c r="G23" i="3"/>
  <c r="I18" i="1"/>
  <c r="K18" i="1" s="1"/>
  <c r="C21" i="2"/>
  <c r="D22" i="2"/>
  <c r="H21" i="2"/>
  <c r="E21" i="2"/>
  <c r="G24" i="2"/>
  <c r="F23" i="2"/>
  <c r="I23" i="2" s="1"/>
  <c r="K23" i="2" s="1"/>
  <c r="E17" i="1"/>
  <c r="C17" i="1"/>
  <c r="F19" i="1"/>
  <c r="I19" i="1" s="1"/>
  <c r="K19" i="1" s="1"/>
  <c r="G20" i="1"/>
  <c r="D18" i="1"/>
  <c r="H17" i="1"/>
  <c r="D23" i="3" l="1"/>
  <c r="H22" i="3"/>
  <c r="E22" i="3"/>
  <c r="C22" i="3"/>
  <c r="G24" i="3"/>
  <c r="F23" i="3"/>
  <c r="I23" i="3" s="1"/>
  <c r="K23" i="3" s="1"/>
  <c r="C22" i="2"/>
  <c r="D23" i="2"/>
  <c r="E22" i="2"/>
  <c r="H22" i="2"/>
  <c r="G25" i="2"/>
  <c r="F24" i="2"/>
  <c r="I24" i="2" s="1"/>
  <c r="K24" i="2" s="1"/>
  <c r="E18" i="1"/>
  <c r="C18" i="1"/>
  <c r="H18" i="1"/>
  <c r="D19" i="1"/>
  <c r="C19" i="1" s="1"/>
  <c r="G21" i="1"/>
  <c r="F20" i="1"/>
  <c r="I20" i="1" s="1"/>
  <c r="K20" i="1" s="1"/>
  <c r="C23" i="3" l="1"/>
  <c r="H23" i="3"/>
  <c r="D24" i="3"/>
  <c r="E23" i="3"/>
  <c r="G25" i="3"/>
  <c r="F24" i="3"/>
  <c r="I24" i="3" s="1"/>
  <c r="K24" i="3" s="1"/>
  <c r="G26" i="2"/>
  <c r="F25" i="2"/>
  <c r="I25" i="2" s="1"/>
  <c r="K25" i="2" s="1"/>
  <c r="H23" i="2"/>
  <c r="D24" i="2"/>
  <c r="E23" i="2"/>
  <c r="C23" i="2"/>
  <c r="H19" i="1"/>
  <c r="E19" i="1"/>
  <c r="D20" i="1"/>
  <c r="C20" i="1" s="1"/>
  <c r="G22" i="1"/>
  <c r="F21" i="1"/>
  <c r="I21" i="1" s="1"/>
  <c r="K21" i="1" s="1"/>
  <c r="H24" i="3" l="1"/>
  <c r="E24" i="3"/>
  <c r="D25" i="3"/>
  <c r="C24" i="3"/>
  <c r="F25" i="3"/>
  <c r="I25" i="3" s="1"/>
  <c r="K25" i="3" s="1"/>
  <c r="G26" i="3"/>
  <c r="F26" i="2"/>
  <c r="I26" i="2" s="1"/>
  <c r="K26" i="2" s="1"/>
  <c r="G27" i="2"/>
  <c r="H24" i="2"/>
  <c r="C24" i="2"/>
  <c r="D25" i="2"/>
  <c r="E24" i="2"/>
  <c r="H20" i="1"/>
  <c r="E20" i="1"/>
  <c r="D21" i="1"/>
  <c r="C21" i="1" s="1"/>
  <c r="G23" i="1"/>
  <c r="F22" i="1"/>
  <c r="I22" i="1" s="1"/>
  <c r="K22" i="1" s="1"/>
  <c r="E25" i="3" l="1"/>
  <c r="H25" i="3"/>
  <c r="C25" i="3"/>
  <c r="D26" i="3"/>
  <c r="G27" i="3"/>
  <c r="F26" i="3"/>
  <c r="I26" i="3" s="1"/>
  <c r="K26" i="3" s="1"/>
  <c r="H25" i="2"/>
  <c r="C25" i="2"/>
  <c r="D26" i="2"/>
  <c r="E25" i="2"/>
  <c r="F27" i="2"/>
  <c r="I27" i="2" s="1"/>
  <c r="K27" i="2" s="1"/>
  <c r="G28" i="2"/>
  <c r="H21" i="1"/>
  <c r="E21" i="1"/>
  <c r="D22" i="1"/>
  <c r="C22" i="1" s="1"/>
  <c r="G24" i="1"/>
  <c r="F23" i="1"/>
  <c r="I23" i="1" s="1"/>
  <c r="K23" i="1" s="1"/>
  <c r="F27" i="3" l="1"/>
  <c r="I27" i="3" s="1"/>
  <c r="K27" i="3" s="1"/>
  <c r="G28" i="3"/>
  <c r="H26" i="3"/>
  <c r="D27" i="3"/>
  <c r="E26" i="3"/>
  <c r="C26" i="3"/>
  <c r="G29" i="2"/>
  <c r="F28" i="2"/>
  <c r="I28" i="2" s="1"/>
  <c r="K28" i="2" s="1"/>
  <c r="D27" i="2"/>
  <c r="E26" i="2"/>
  <c r="H26" i="2"/>
  <c r="C26" i="2"/>
  <c r="D23" i="1"/>
  <c r="E22" i="1"/>
  <c r="H22" i="1"/>
  <c r="F24" i="1"/>
  <c r="I24" i="1" s="1"/>
  <c r="K24" i="1" s="1"/>
  <c r="G25" i="1"/>
  <c r="F28" i="3" l="1"/>
  <c r="I28" i="3" s="1"/>
  <c r="K28" i="3" s="1"/>
  <c r="G29" i="3"/>
  <c r="D28" i="3"/>
  <c r="E27" i="3"/>
  <c r="C27" i="3"/>
  <c r="H27" i="3"/>
  <c r="D28" i="2"/>
  <c r="E27" i="2"/>
  <c r="H27" i="2"/>
  <c r="C27" i="2"/>
  <c r="F29" i="2"/>
  <c r="I29" i="2" s="1"/>
  <c r="K29" i="2" s="1"/>
  <c r="G30" i="2"/>
  <c r="E23" i="1"/>
  <c r="C23" i="1"/>
  <c r="H23" i="1"/>
  <c r="D24" i="1"/>
  <c r="G26" i="1"/>
  <c r="F25" i="1"/>
  <c r="I25" i="1" s="1"/>
  <c r="K25" i="1" s="1"/>
  <c r="C28" i="3" l="1"/>
  <c r="H28" i="3"/>
  <c r="E28" i="3"/>
  <c r="D29" i="3"/>
  <c r="F29" i="3"/>
  <c r="I29" i="3" s="1"/>
  <c r="K29" i="3" s="1"/>
  <c r="G30" i="3"/>
  <c r="D29" i="2"/>
  <c r="E28" i="2"/>
  <c r="C28" i="2"/>
  <c r="H28" i="2"/>
  <c r="F30" i="2"/>
  <c r="I30" i="2" s="1"/>
  <c r="K30" i="2" s="1"/>
  <c r="G31" i="2"/>
  <c r="E24" i="1"/>
  <c r="C24" i="1"/>
  <c r="D25" i="1"/>
  <c r="H24" i="1"/>
  <c r="F26" i="1"/>
  <c r="I26" i="1" s="1"/>
  <c r="K26" i="1" s="1"/>
  <c r="G27" i="1"/>
  <c r="G31" i="3" l="1"/>
  <c r="F30" i="3"/>
  <c r="I30" i="3" s="1"/>
  <c r="K30" i="3" s="1"/>
  <c r="D30" i="3"/>
  <c r="E29" i="3"/>
  <c r="C29" i="3"/>
  <c r="H29" i="3"/>
  <c r="C29" i="2"/>
  <c r="H29" i="2"/>
  <c r="E29" i="2"/>
  <c r="D30" i="2"/>
  <c r="G32" i="2"/>
  <c r="F31" i="2"/>
  <c r="I31" i="2" s="1"/>
  <c r="K31" i="2" s="1"/>
  <c r="E25" i="1"/>
  <c r="C25" i="1"/>
  <c r="D26" i="1"/>
  <c r="H25" i="1"/>
  <c r="F27" i="1"/>
  <c r="I27" i="1" s="1"/>
  <c r="K27" i="1" s="1"/>
  <c r="G28" i="1"/>
  <c r="E30" i="3" l="1"/>
  <c r="C30" i="3"/>
  <c r="D31" i="3"/>
  <c r="H30" i="3"/>
  <c r="G32" i="3"/>
  <c r="F31" i="3"/>
  <c r="I31" i="3" s="1"/>
  <c r="K31" i="3" s="1"/>
  <c r="G33" i="2"/>
  <c r="F32" i="2"/>
  <c r="I32" i="2" s="1"/>
  <c r="K32" i="2" s="1"/>
  <c r="C30" i="2"/>
  <c r="D31" i="2"/>
  <c r="E30" i="2"/>
  <c r="H30" i="2"/>
  <c r="E26" i="1"/>
  <c r="C26" i="1"/>
  <c r="H26" i="1"/>
  <c r="D27" i="1"/>
  <c r="G29" i="1"/>
  <c r="F28" i="1"/>
  <c r="I28" i="1" s="1"/>
  <c r="K28" i="1" s="1"/>
  <c r="G33" i="3" l="1"/>
  <c r="F32" i="3"/>
  <c r="I32" i="3" s="1"/>
  <c r="K32" i="3" s="1"/>
  <c r="C31" i="3"/>
  <c r="H31" i="3"/>
  <c r="D32" i="3"/>
  <c r="E31" i="3"/>
  <c r="H31" i="2"/>
  <c r="D32" i="2"/>
  <c r="E31" i="2"/>
  <c r="C31" i="2"/>
  <c r="G34" i="2"/>
  <c r="F33" i="2"/>
  <c r="I33" i="2" s="1"/>
  <c r="K33" i="2" s="1"/>
  <c r="E27" i="1"/>
  <c r="C27" i="1"/>
  <c r="H27" i="1"/>
  <c r="D28" i="1"/>
  <c r="G30" i="1"/>
  <c r="F29" i="1"/>
  <c r="I29" i="1" s="1"/>
  <c r="K29" i="1" s="1"/>
  <c r="F33" i="3" l="1"/>
  <c r="I33" i="3" s="1"/>
  <c r="K33" i="3" s="1"/>
  <c r="G34" i="3"/>
  <c r="H32" i="3"/>
  <c r="E32" i="3"/>
  <c r="D33" i="3"/>
  <c r="C32" i="3"/>
  <c r="H32" i="2"/>
  <c r="C32" i="2"/>
  <c r="E32" i="2"/>
  <c r="D33" i="2"/>
  <c r="F34" i="2"/>
  <c r="I34" i="2" s="1"/>
  <c r="K34" i="2" s="1"/>
  <c r="G35" i="2"/>
  <c r="E28" i="1"/>
  <c r="C28" i="1"/>
  <c r="H28" i="1"/>
  <c r="D29" i="1"/>
  <c r="G31" i="1"/>
  <c r="F30" i="1"/>
  <c r="I30" i="1" s="1"/>
  <c r="K30" i="1" s="1"/>
  <c r="C33" i="3" l="1"/>
  <c r="D34" i="3"/>
  <c r="H33" i="3"/>
  <c r="E33" i="3"/>
  <c r="G35" i="3"/>
  <c r="F34" i="3"/>
  <c r="I34" i="3" s="1"/>
  <c r="K34" i="3" s="1"/>
  <c r="F35" i="2"/>
  <c r="I35" i="2" s="1"/>
  <c r="K35" i="2" s="1"/>
  <c r="G36" i="2"/>
  <c r="H33" i="2"/>
  <c r="C33" i="2"/>
  <c r="D34" i="2"/>
  <c r="E33" i="2"/>
  <c r="E29" i="1"/>
  <c r="C29" i="1"/>
  <c r="H29" i="1"/>
  <c r="D30" i="1"/>
  <c r="F31" i="1"/>
  <c r="I31" i="1" s="1"/>
  <c r="K31" i="1" s="1"/>
  <c r="G32" i="1"/>
  <c r="H34" i="3" l="1"/>
  <c r="D35" i="3"/>
  <c r="E34" i="3"/>
  <c r="C34" i="3"/>
  <c r="G36" i="3"/>
  <c r="F35" i="3"/>
  <c r="I35" i="3" s="1"/>
  <c r="K35" i="3" s="1"/>
  <c r="E34" i="2"/>
  <c r="D35" i="2"/>
  <c r="H34" i="2"/>
  <c r="C34" i="2"/>
  <c r="G37" i="2"/>
  <c r="F36" i="2"/>
  <c r="I36" i="2" s="1"/>
  <c r="K36" i="2" s="1"/>
  <c r="E30" i="1"/>
  <c r="C30" i="1"/>
  <c r="H30" i="1"/>
  <c r="D31" i="1"/>
  <c r="G33" i="1"/>
  <c r="F32" i="1"/>
  <c r="I32" i="1" s="1"/>
  <c r="K32" i="1" s="1"/>
  <c r="D36" i="3" l="1"/>
  <c r="E35" i="3"/>
  <c r="C35" i="3"/>
  <c r="H35" i="3"/>
  <c r="F36" i="3"/>
  <c r="I36" i="3" s="1"/>
  <c r="K36" i="3" s="1"/>
  <c r="G37" i="3"/>
  <c r="D36" i="2"/>
  <c r="E35" i="2"/>
  <c r="H35" i="2"/>
  <c r="C35" i="2"/>
  <c r="F37" i="2"/>
  <c r="I37" i="2" s="1"/>
  <c r="K37" i="2" s="1"/>
  <c r="G38" i="2"/>
  <c r="E31" i="1"/>
  <c r="C31" i="1"/>
  <c r="D32" i="1"/>
  <c r="H31" i="1"/>
  <c r="G34" i="1"/>
  <c r="F33" i="1"/>
  <c r="I33" i="1" s="1"/>
  <c r="K33" i="1" s="1"/>
  <c r="C36" i="3" l="1"/>
  <c r="D37" i="3"/>
  <c r="H36" i="3"/>
  <c r="E36" i="3"/>
  <c r="F37" i="3"/>
  <c r="I37" i="3" s="1"/>
  <c r="K37" i="3" s="1"/>
  <c r="G38" i="3"/>
  <c r="D37" i="2"/>
  <c r="E36" i="2"/>
  <c r="C36" i="2"/>
  <c r="H36" i="2"/>
  <c r="F38" i="2"/>
  <c r="I38" i="2" s="1"/>
  <c r="K38" i="2" s="1"/>
  <c r="G39" i="2"/>
  <c r="E32" i="1"/>
  <c r="C32" i="1"/>
  <c r="H32" i="1"/>
  <c r="D33" i="1"/>
  <c r="F34" i="1"/>
  <c r="I34" i="1" s="1"/>
  <c r="K34" i="1" s="1"/>
  <c r="G35" i="1"/>
  <c r="D38" i="3" l="1"/>
  <c r="E37" i="3"/>
  <c r="C37" i="3"/>
  <c r="H37" i="3"/>
  <c r="F38" i="3"/>
  <c r="I38" i="3" s="1"/>
  <c r="K38" i="3" s="1"/>
  <c r="G39" i="3"/>
  <c r="C37" i="2"/>
  <c r="D38" i="2"/>
  <c r="H37" i="2"/>
  <c r="E37" i="2"/>
  <c r="G40" i="2"/>
  <c r="F39" i="2"/>
  <c r="I39" i="2" s="1"/>
  <c r="K39" i="2" s="1"/>
  <c r="E33" i="1"/>
  <c r="C33" i="1"/>
  <c r="D34" i="1"/>
  <c r="H33" i="1"/>
  <c r="F35" i="1"/>
  <c r="I35" i="1" s="1"/>
  <c r="K35" i="1" s="1"/>
  <c r="G36" i="1"/>
  <c r="H38" i="3" l="1"/>
  <c r="C38" i="3"/>
  <c r="E38" i="3"/>
  <c r="D39" i="3"/>
  <c r="G40" i="3"/>
  <c r="F39" i="3"/>
  <c r="I39" i="3" s="1"/>
  <c r="K39" i="3" s="1"/>
  <c r="C38" i="2"/>
  <c r="D39" i="2"/>
  <c r="E38" i="2"/>
  <c r="H38" i="2"/>
  <c r="G41" i="2"/>
  <c r="F40" i="2"/>
  <c r="I40" i="2" s="1"/>
  <c r="K40" i="2" s="1"/>
  <c r="E34" i="1"/>
  <c r="C34" i="1"/>
  <c r="H34" i="1"/>
  <c r="D35" i="1"/>
  <c r="G37" i="1"/>
  <c r="F36" i="1"/>
  <c r="I36" i="1" s="1"/>
  <c r="K36" i="1" s="1"/>
  <c r="C39" i="3" l="1"/>
  <c r="H39" i="3"/>
  <c r="D40" i="3"/>
  <c r="E39" i="3"/>
  <c r="G41" i="3"/>
  <c r="F40" i="3"/>
  <c r="I40" i="3" s="1"/>
  <c r="K40" i="3" s="1"/>
  <c r="G42" i="2"/>
  <c r="F41" i="2"/>
  <c r="I41" i="2" s="1"/>
  <c r="K41" i="2" s="1"/>
  <c r="H39" i="2"/>
  <c r="D40" i="2"/>
  <c r="E39" i="2"/>
  <c r="C39" i="2"/>
  <c r="E35" i="1"/>
  <c r="C35" i="1"/>
  <c r="H35" i="1"/>
  <c r="D36" i="1"/>
  <c r="G38" i="1"/>
  <c r="F37" i="1"/>
  <c r="I37" i="1" s="1"/>
  <c r="K37" i="1" s="1"/>
  <c r="H40" i="3" l="1"/>
  <c r="C40" i="3"/>
  <c r="D41" i="3"/>
  <c r="E40" i="3"/>
  <c r="F41" i="3"/>
  <c r="I41" i="3" s="1"/>
  <c r="K41" i="3" s="1"/>
  <c r="G42" i="3"/>
  <c r="F42" i="2"/>
  <c r="I42" i="2" s="1"/>
  <c r="K42" i="2" s="1"/>
  <c r="G43" i="2"/>
  <c r="H40" i="2"/>
  <c r="C40" i="2"/>
  <c r="E40" i="2"/>
  <c r="D41" i="2"/>
  <c r="E36" i="1"/>
  <c r="C36" i="1"/>
  <c r="D37" i="1"/>
  <c r="H36" i="1"/>
  <c r="G39" i="1"/>
  <c r="F38" i="1"/>
  <c r="I38" i="1" s="1"/>
  <c r="K38" i="1" s="1"/>
  <c r="H41" i="3" l="1"/>
  <c r="E41" i="3"/>
  <c r="C41" i="3"/>
  <c r="D42" i="3"/>
  <c r="G43" i="3"/>
  <c r="F42" i="3"/>
  <c r="I42" i="3" s="1"/>
  <c r="K42" i="3" s="1"/>
  <c r="F43" i="2"/>
  <c r="I43" i="2" s="1"/>
  <c r="K43" i="2" s="1"/>
  <c r="G44" i="2"/>
  <c r="H41" i="2"/>
  <c r="D42" i="2"/>
  <c r="C41" i="2"/>
  <c r="E41" i="2"/>
  <c r="E37" i="1"/>
  <c r="C37" i="1"/>
  <c r="H37" i="1"/>
  <c r="D38" i="1"/>
  <c r="F39" i="1"/>
  <c r="I39" i="1" s="1"/>
  <c r="K39" i="1" s="1"/>
  <c r="G40" i="1"/>
  <c r="G44" i="3" l="1"/>
  <c r="F43" i="3"/>
  <c r="I43" i="3" s="1"/>
  <c r="K43" i="3" s="1"/>
  <c r="H42" i="3"/>
  <c r="D43" i="3"/>
  <c r="E42" i="3"/>
  <c r="C42" i="3"/>
  <c r="D43" i="2"/>
  <c r="E42" i="2"/>
  <c r="H42" i="2"/>
  <c r="C42" i="2"/>
  <c r="G45" i="2"/>
  <c r="F44" i="2"/>
  <c r="I44" i="2" s="1"/>
  <c r="K44" i="2" s="1"/>
  <c r="E38" i="1"/>
  <c r="C38" i="1"/>
  <c r="D39" i="1"/>
  <c r="H38" i="1"/>
  <c r="F40" i="1"/>
  <c r="I40" i="1" s="1"/>
  <c r="K40" i="1" s="1"/>
  <c r="G41" i="1"/>
  <c r="F44" i="3" l="1"/>
  <c r="I44" i="3" s="1"/>
  <c r="K44" i="3" s="1"/>
  <c r="G45" i="3"/>
  <c r="D44" i="3"/>
  <c r="E43" i="3"/>
  <c r="H43" i="3"/>
  <c r="C43" i="3"/>
  <c r="C43" i="2"/>
  <c r="D44" i="2"/>
  <c r="E43" i="2"/>
  <c r="H43" i="2"/>
  <c r="F45" i="2"/>
  <c r="I45" i="2" s="1"/>
  <c r="K45" i="2" s="1"/>
  <c r="G46" i="2"/>
  <c r="E39" i="1"/>
  <c r="C39" i="1"/>
  <c r="D40" i="1"/>
  <c r="H39" i="1"/>
  <c r="F41" i="1"/>
  <c r="I41" i="1" s="1"/>
  <c r="K41" i="1" s="1"/>
  <c r="G42" i="1"/>
  <c r="C44" i="3" l="1"/>
  <c r="E44" i="3"/>
  <c r="D45" i="3"/>
  <c r="H44" i="3"/>
  <c r="G46" i="3"/>
  <c r="F45" i="3"/>
  <c r="I45" i="3" s="1"/>
  <c r="K45" i="3" s="1"/>
  <c r="D45" i="2"/>
  <c r="E44" i="2"/>
  <c r="C44" i="2"/>
  <c r="H44" i="2"/>
  <c r="G47" i="2"/>
  <c r="F46" i="2"/>
  <c r="I46" i="2" s="1"/>
  <c r="K46" i="2" s="1"/>
  <c r="E40" i="1"/>
  <c r="C40" i="1"/>
  <c r="D41" i="1"/>
  <c r="H40" i="1"/>
  <c r="G43" i="1"/>
  <c r="F42" i="1"/>
  <c r="I42" i="1" s="1"/>
  <c r="K42" i="1" s="1"/>
  <c r="F46" i="3" l="1"/>
  <c r="I46" i="3" s="1"/>
  <c r="K46" i="3" s="1"/>
  <c r="G47" i="3"/>
  <c r="D46" i="3"/>
  <c r="E45" i="3"/>
  <c r="C45" i="3"/>
  <c r="H45" i="3"/>
  <c r="C45" i="2"/>
  <c r="E45" i="2"/>
  <c r="D46" i="2"/>
  <c r="H45" i="2"/>
  <c r="G48" i="2"/>
  <c r="F48" i="2" s="1"/>
  <c r="F47" i="2"/>
  <c r="I47" i="2" s="1"/>
  <c r="K47" i="2" s="1"/>
  <c r="E41" i="1"/>
  <c r="C41" i="1"/>
  <c r="D42" i="1"/>
  <c r="H41" i="1"/>
  <c r="G44" i="1"/>
  <c r="F43" i="1"/>
  <c r="I43" i="1" s="1"/>
  <c r="K43" i="1" s="1"/>
  <c r="D47" i="3" l="1"/>
  <c r="H46" i="3"/>
  <c r="C46" i="3"/>
  <c r="E46" i="3"/>
  <c r="G48" i="3"/>
  <c r="F48" i="3" s="1"/>
  <c r="F47" i="3"/>
  <c r="I47" i="3" s="1"/>
  <c r="K47" i="3" s="1"/>
  <c r="C46" i="2"/>
  <c r="H46" i="2"/>
  <c r="D47" i="2"/>
  <c r="E46" i="2"/>
  <c r="I48" i="2"/>
  <c r="K48" i="2" s="1"/>
  <c r="E42" i="1"/>
  <c r="C42" i="1"/>
  <c r="H42" i="1"/>
  <c r="D43" i="1"/>
  <c r="D44" i="1" s="1"/>
  <c r="F44" i="1"/>
  <c r="I44" i="1" s="1"/>
  <c r="K44" i="1" s="1"/>
  <c r="G45" i="1"/>
  <c r="C47" i="3" l="1"/>
  <c r="H47" i="3"/>
  <c r="E47" i="3"/>
  <c r="D48" i="3"/>
  <c r="I48" i="3"/>
  <c r="K48" i="3" s="1"/>
  <c r="H47" i="2"/>
  <c r="D48" i="2"/>
  <c r="E47" i="2"/>
  <c r="C47" i="2"/>
  <c r="E44" i="1"/>
  <c r="C44" i="1"/>
  <c r="E43" i="1"/>
  <c r="C43" i="1"/>
  <c r="H43" i="1"/>
  <c r="G46" i="1"/>
  <c r="F45" i="1"/>
  <c r="I45" i="1" s="1"/>
  <c r="K45" i="1" s="1"/>
  <c r="D45" i="1"/>
  <c r="H44" i="1"/>
  <c r="H48" i="3" l="1"/>
  <c r="F5" i="3"/>
  <c r="E48" i="3"/>
  <c r="C48" i="3"/>
  <c r="F5" i="2"/>
  <c r="H48" i="2"/>
  <c r="C48" i="2"/>
  <c r="E48" i="2"/>
  <c r="E45" i="1"/>
  <c r="C45" i="1"/>
  <c r="F46" i="1"/>
  <c r="I46" i="1" s="1"/>
  <c r="K46" i="1" s="1"/>
  <c r="G47" i="1"/>
  <c r="H45" i="1"/>
  <c r="D46" i="1"/>
  <c r="E46" i="1" l="1"/>
  <c r="C46" i="1"/>
  <c r="G48" i="1"/>
  <c r="F48" i="1" s="1"/>
  <c r="F47" i="1"/>
  <c r="I47" i="1" s="1"/>
  <c r="K47" i="1" s="1"/>
  <c r="D47" i="1"/>
  <c r="H46" i="1"/>
  <c r="E47" i="1" l="1"/>
  <c r="C47" i="1"/>
  <c r="I48" i="1"/>
  <c r="K48" i="1" s="1"/>
  <c r="H47" i="1"/>
  <c r="D48" i="1"/>
  <c r="F5" i="1" s="1"/>
  <c r="E48" i="1" l="1"/>
  <c r="C48" i="1"/>
  <c r="H48" i="1"/>
</calcChain>
</file>

<file path=xl/sharedStrings.xml><?xml version="1.0" encoding="utf-8"?>
<sst xmlns="http://schemas.openxmlformats.org/spreadsheetml/2006/main" count="53" uniqueCount="22">
  <si>
    <t>Year</t>
  </si>
  <si>
    <t>Miles per Gallon</t>
  </si>
  <si>
    <t>Total Gallons</t>
  </si>
  <si>
    <t>Miles Driven</t>
  </si>
  <si>
    <t>Cost per Gallon</t>
  </si>
  <si>
    <t>Total Cost</t>
  </si>
  <si>
    <t>Fee per Gallon</t>
  </si>
  <si>
    <t>Price Elasticity</t>
  </si>
  <si>
    <t>rev</t>
  </si>
  <si>
    <t>Pct Price Change</t>
  </si>
  <si>
    <t>Pct Demand Change</t>
  </si>
  <si>
    <t>Numbers in shaded cells are entered.  Others are calculated.</t>
  </si>
  <si>
    <t>Rows for years 11-19, 21-29, and 31-39 are hidden.</t>
  </si>
  <si>
    <t>DEMAND ELASTICITY for GASOLINE</t>
  </si>
  <si>
    <t>Price Elasticity &gt;&gt;&gt;</t>
  </si>
  <si>
    <t>Pct reduction in gallons by Year 40 &gt;&gt;&gt;</t>
  </si>
  <si>
    <t>Pct reduction in gallons by Year 40</t>
  </si>
  <si>
    <t>DEMAND ELASTICITY for GASOLINE PRICE</t>
  </si>
  <si>
    <t>Case A:  Historic  price increase of 57% in 1972-1982 produced 63% increase in MPG in 1975-1985.</t>
  </si>
  <si>
    <t>Case B:  Historic  price increase of 117% in 1999-2008 produced 25% increase in MPG in 2004-2013.</t>
  </si>
  <si>
    <t>Case C:  Projected MPH increase with "typical" price elasticity starting in 2015.</t>
  </si>
  <si>
    <t>Gallons as Pct of Year_0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</si>
</sst>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&quot;$&quot;#,##0.00"/>
    <numFmt numFmtId="166" formatCode="&quot;$&quot;#,##0"/>
    <numFmt numFmtId="167" formatCode="0.0%"/>
    <numFmt numFmtId="168" formatCode="0.0"/>
    <numFmt numFmtId="169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/>
    <xf numFmtId="164" fontId="0" fillId="0" borderId="0" xfId="0" applyNumberFormat="1"/>
    <xf numFmtId="3" fontId="1" fillId="0" borderId="0" xfId="0" applyNumberFormat="1" applyFont="1"/>
    <xf numFmtId="3" fontId="0" fillId="0" borderId="0" xfId="0" applyNumberFormat="1"/>
    <xf numFmtId="3" fontId="1" fillId="0" borderId="0" xfId="0" applyNumberFormat="1" applyFont="1" applyAlignment="1">
      <alignment horizontal="center" vertical="center" wrapText="1"/>
    </xf>
    <xf numFmtId="164" fontId="0" fillId="0" borderId="0" xfId="0" applyNumberFormat="1" applyFill="1" applyAlignment="1"/>
    <xf numFmtId="0" fontId="0" fillId="0" borderId="0" xfId="0" applyFill="1" applyAlignment="1"/>
    <xf numFmtId="2" fontId="0" fillId="0" borderId="0" xfId="0" applyNumberFormat="1" applyFill="1" applyAlignment="1"/>
    <xf numFmtId="166" fontId="0" fillId="0" borderId="0" xfId="0" applyNumberFormat="1" applyAlignment="1">
      <alignment horizontal="right"/>
    </xf>
    <xf numFmtId="165" fontId="0" fillId="0" borderId="0" xfId="0" applyNumberFormat="1" applyFill="1"/>
    <xf numFmtId="167" fontId="0" fillId="0" borderId="0" xfId="0" applyNumberFormat="1"/>
    <xf numFmtId="10" fontId="0" fillId="0" borderId="0" xfId="0" applyNumberFormat="1"/>
    <xf numFmtId="3" fontId="0" fillId="2" borderId="0" xfId="0" applyNumberFormat="1" applyFill="1"/>
    <xf numFmtId="165" fontId="0" fillId="2" borderId="0" xfId="0" applyNumberFormat="1" applyFill="1"/>
    <xf numFmtId="165" fontId="1" fillId="0" borderId="0" xfId="0" applyNumberFormat="1" applyFont="1" applyFill="1"/>
    <xf numFmtId="166" fontId="1" fillId="0" borderId="0" xfId="0" applyNumberFormat="1" applyFont="1" applyAlignment="1">
      <alignment horizontal="right"/>
    </xf>
    <xf numFmtId="10" fontId="1" fillId="0" borderId="0" xfId="0" applyNumberFormat="1" applyFont="1"/>
    <xf numFmtId="167" fontId="1" fillId="0" borderId="0" xfId="0" applyNumberFormat="1" applyFont="1" applyFill="1" applyAlignment="1"/>
    <xf numFmtId="167" fontId="1" fillId="0" borderId="0" xfId="0" applyNumberFormat="1" applyFont="1"/>
    <xf numFmtId="2" fontId="0" fillId="2" borderId="0" xfId="0" applyNumberFormat="1" applyFill="1"/>
    <xf numFmtId="164" fontId="1" fillId="0" borderId="0" xfId="0" applyNumberFormat="1" applyFont="1" applyAlignment="1">
      <alignment horizontal="center"/>
    </xf>
    <xf numFmtId="168" fontId="1" fillId="0" borderId="0" xfId="0" applyNumberFormat="1" applyFont="1"/>
    <xf numFmtId="168" fontId="0" fillId="0" borderId="0" xfId="0" applyNumberFormat="1"/>
    <xf numFmtId="168" fontId="1" fillId="0" borderId="0" xfId="0" applyNumberFormat="1" applyFont="1" applyAlignment="1">
      <alignment horizontal="center" vertical="center" wrapText="1"/>
    </xf>
    <xf numFmtId="168" fontId="0" fillId="2" borderId="0" xfId="0" applyNumberFormat="1" applyFill="1"/>
    <xf numFmtId="164" fontId="2" fillId="0" borderId="0" xfId="0" applyNumberFormat="1" applyFont="1" applyFill="1" applyAlignment="1"/>
    <xf numFmtId="169" fontId="1" fillId="0" borderId="0" xfId="0" applyNumberFormat="1" applyFont="1"/>
    <xf numFmtId="169" fontId="0" fillId="0" borderId="0" xfId="0" applyNumberFormat="1"/>
    <xf numFmtId="169" fontId="0" fillId="0" borderId="0" xfId="0" applyNumberFormat="1" applyFill="1" applyAlignment="1"/>
    <xf numFmtId="169" fontId="1" fillId="0" borderId="0" xfId="0" applyNumberFormat="1" applyFont="1" applyAlignment="1">
      <alignment horizontal="center" vertical="center" wrapText="1"/>
    </xf>
    <xf numFmtId="169" fontId="0" fillId="0" borderId="0" xfId="0" applyNumberFormat="1" applyFill="1"/>
    <xf numFmtId="169" fontId="1" fillId="2" borderId="0" xfId="0" applyNumberFormat="1" applyFont="1" applyFill="1"/>
    <xf numFmtId="169" fontId="1" fillId="0" borderId="0" xfId="0" applyNumberFormat="1" applyFont="1" applyFill="1"/>
    <xf numFmtId="0" fontId="2" fillId="0" borderId="0" xfId="0" applyFont="1"/>
    <xf numFmtId="2" fontId="1" fillId="0" borderId="0" xfId="0" applyNumberFormat="1" applyFont="1" applyFill="1" applyAlignment="1"/>
    <xf numFmtId="0" fontId="1" fillId="0" borderId="0" xfId="0" applyFont="1" applyFill="1" applyAlignment="1"/>
    <xf numFmtId="164" fontId="1" fillId="0" borderId="0" xfId="0" applyNumberFormat="1" applyFont="1" applyAlignment="1">
      <alignment horizontal="center"/>
    </xf>
    <xf numFmtId="16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workbookViewId="0">
      <selection activeCell="I2" sqref="I2"/>
    </sheetView>
  </sheetViews>
  <sheetFormatPr defaultRowHeight="14.4" x14ac:dyDescent="0.3"/>
  <cols>
    <col min="2" max="2" width="9.6640625" style="8" customWidth="1"/>
    <col min="3" max="3" width="8.88671875" style="27"/>
    <col min="4" max="4" width="9.77734375" style="6" customWidth="1"/>
    <col min="5" max="5" width="9.33203125" style="6" customWidth="1"/>
    <col min="6" max="6" width="9.77734375" style="6" customWidth="1"/>
    <col min="7" max="7" width="9.77734375" style="32" customWidth="1"/>
    <col min="8" max="8" width="9.44140625" customWidth="1"/>
    <col min="10" max="10" width="10" bestFit="1" customWidth="1"/>
  </cols>
  <sheetData>
    <row r="1" spans="1:11" s="1" customFormat="1" ht="15.6" x14ac:dyDescent="0.3">
      <c r="A1" s="38" t="s">
        <v>13</v>
      </c>
      <c r="B1" s="7"/>
      <c r="C1" s="26"/>
      <c r="D1" s="5"/>
      <c r="E1" s="5"/>
      <c r="F1" s="5"/>
      <c r="G1" s="31"/>
      <c r="I1" s="2">
        <v>42094</v>
      </c>
      <c r="J1" s="3" t="s">
        <v>8</v>
      </c>
    </row>
    <row r="2" spans="1:11" x14ac:dyDescent="0.3">
      <c r="B2" s="6"/>
      <c r="C2" s="11"/>
      <c r="D2" s="12"/>
      <c r="E2" s="12"/>
      <c r="F2" s="10"/>
      <c r="G2" s="33"/>
      <c r="H2" s="12"/>
      <c r="I2" s="11"/>
      <c r="J2" s="11"/>
    </row>
    <row r="3" spans="1:11" ht="15.6" x14ac:dyDescent="0.3">
      <c r="B3" s="30" t="s">
        <v>18</v>
      </c>
      <c r="D3" s="12"/>
      <c r="E3" s="12"/>
      <c r="F3" s="10"/>
      <c r="G3" s="33"/>
      <c r="H3" s="12"/>
      <c r="I3" s="11"/>
      <c r="J3" s="11"/>
    </row>
    <row r="4" spans="1:11" ht="15.6" x14ac:dyDescent="0.3">
      <c r="B4" s="30"/>
      <c r="D4" s="12"/>
      <c r="E4" s="12"/>
      <c r="F4" s="10"/>
      <c r="G4" s="33"/>
      <c r="H4" s="12"/>
      <c r="I4" s="11"/>
      <c r="J4" s="11"/>
    </row>
    <row r="5" spans="1:11" x14ac:dyDescent="0.3">
      <c r="B5" s="41" t="s">
        <v>15</v>
      </c>
      <c r="C5" s="41"/>
      <c r="D5" s="41"/>
      <c r="E5" s="41"/>
      <c r="F5" s="22">
        <f>1-(D48/D8)</f>
        <v>0.68580692513941122</v>
      </c>
      <c r="G5" s="33"/>
      <c r="H5" s="12"/>
      <c r="I5" s="11"/>
      <c r="J5" s="11"/>
    </row>
    <row r="6" spans="1:11" x14ac:dyDescent="0.3">
      <c r="B6" s="25"/>
      <c r="C6" s="25"/>
      <c r="D6" s="22"/>
      <c r="E6" s="22"/>
      <c r="G6" s="33"/>
      <c r="H6" s="12"/>
      <c r="I6" s="11"/>
      <c r="J6" s="11"/>
    </row>
    <row r="7" spans="1:11" s="4" customFormat="1" ht="45" customHeight="1" x14ac:dyDescent="0.3">
      <c r="A7" s="4" t="s">
        <v>0</v>
      </c>
      <c r="B7" s="9" t="s">
        <v>3</v>
      </c>
      <c r="C7" s="28" t="s">
        <v>1</v>
      </c>
      <c r="D7" s="4" t="s">
        <v>2</v>
      </c>
      <c r="E7" s="4" t="s">
        <v>21</v>
      </c>
      <c r="F7" s="4" t="s">
        <v>4</v>
      </c>
      <c r="G7" s="34" t="s">
        <v>6</v>
      </c>
      <c r="H7" s="4" t="s">
        <v>5</v>
      </c>
      <c r="I7" s="4" t="s">
        <v>9</v>
      </c>
      <c r="J7" s="4" t="s">
        <v>7</v>
      </c>
      <c r="K7" s="4" t="s">
        <v>10</v>
      </c>
    </row>
    <row r="8" spans="1:11" x14ac:dyDescent="0.3">
      <c r="A8">
        <v>0</v>
      </c>
      <c r="B8" s="17">
        <v>10000</v>
      </c>
      <c r="C8" s="29">
        <v>13.1</v>
      </c>
      <c r="D8" s="8">
        <f>B8/C8</f>
        <v>763.35877862595419</v>
      </c>
      <c r="E8" s="8"/>
      <c r="F8" s="18">
        <v>1.35</v>
      </c>
      <c r="G8" s="35"/>
      <c r="H8" s="13">
        <f>D8*F8</f>
        <v>1030.5343511450383</v>
      </c>
    </row>
    <row r="9" spans="1:11" x14ac:dyDescent="0.3">
      <c r="A9">
        <f>A8+1</f>
        <v>1</v>
      </c>
      <c r="C9" s="27">
        <f>B$8/D9</f>
        <v>13.1</v>
      </c>
      <c r="D9" s="8">
        <f>H8/F8</f>
        <v>763.35877862595419</v>
      </c>
      <c r="E9" s="15">
        <f>D9/D$8</f>
        <v>1</v>
      </c>
      <c r="F9" s="14">
        <f>F$8+G9</f>
        <v>1.4950000000000001</v>
      </c>
      <c r="G9" s="36">
        <v>0.14499999999999999</v>
      </c>
      <c r="H9" s="13">
        <f>D9*F9</f>
        <v>1141.2213740458017</v>
      </c>
      <c r="I9" s="16">
        <f>(F9/F8)-1</f>
        <v>0.1074074074074074</v>
      </c>
      <c r="J9" s="42">
        <v>-0.67200000000000004</v>
      </c>
      <c r="K9" s="16">
        <f>I9*J$9</f>
        <v>-7.2177777777777771E-2</v>
      </c>
    </row>
    <row r="10" spans="1:11" x14ac:dyDescent="0.3">
      <c r="A10">
        <f t="shared" ref="A10:A48" si="0">A9+1</f>
        <v>2</v>
      </c>
      <c r="C10" s="27">
        <f t="shared" ref="C10:C48" si="1">B$8/D10</f>
        <v>14.119084115730983</v>
      </c>
      <c r="D10" s="8">
        <f>D9*(1+K9)</f>
        <v>708.26123833757424</v>
      </c>
      <c r="E10" s="15">
        <f t="shared" ref="E10:E48" si="2">D10/D$8</f>
        <v>0.92782222222222221</v>
      </c>
      <c r="F10" s="14">
        <f>F$8+G10</f>
        <v>1.6400000000000001</v>
      </c>
      <c r="G10" s="35">
        <f>G9+G$9</f>
        <v>0.28999999999999998</v>
      </c>
      <c r="H10" s="13">
        <f t="shared" ref="H10:H18" si="3">D10*F10</f>
        <v>1161.5484308736218</v>
      </c>
      <c r="I10" s="16">
        <f t="shared" ref="I10:I18" si="4">(F10/F9)-1</f>
        <v>9.6989966555183882E-2</v>
      </c>
      <c r="K10" s="16">
        <f>I10*J$9</f>
        <v>-6.5177257525083576E-2</v>
      </c>
    </row>
    <row r="11" spans="1:11" x14ac:dyDescent="0.3">
      <c r="A11">
        <f t="shared" si="0"/>
        <v>3</v>
      </c>
      <c r="C11" s="27">
        <f t="shared" si="1"/>
        <v>15.103488045606499</v>
      </c>
      <c r="D11" s="8">
        <f t="shared" ref="D11:D18" si="5">D10*(1+K10)</f>
        <v>662.09871321141156</v>
      </c>
      <c r="E11" s="15">
        <f t="shared" si="2"/>
        <v>0.86734931430694917</v>
      </c>
      <c r="F11" s="14">
        <f t="shared" ref="F11:F48" si="6">F$8+G11</f>
        <v>1.7850000000000001</v>
      </c>
      <c r="G11" s="35">
        <f t="shared" ref="G11:G18" si="7">G$9+G10</f>
        <v>0.43499999999999994</v>
      </c>
      <c r="H11" s="13">
        <f t="shared" si="3"/>
        <v>1181.8462030823698</v>
      </c>
      <c r="I11" s="16">
        <f t="shared" si="4"/>
        <v>8.8414634146341431E-2</v>
      </c>
      <c r="K11" s="16">
        <f t="shared" ref="K11:K18" si="8">I11*J$9</f>
        <v>-5.9414634146341447E-2</v>
      </c>
    </row>
    <row r="12" spans="1:11" x14ac:dyDescent="0.3">
      <c r="A12">
        <f t="shared" si="0"/>
        <v>4</v>
      </c>
      <c r="C12" s="27">
        <f t="shared" si="1"/>
        <v>16.057540967479163</v>
      </c>
      <c r="D12" s="8">
        <f t="shared" si="5"/>
        <v>622.76036039719213</v>
      </c>
      <c r="E12" s="15">
        <f t="shared" si="2"/>
        <v>0.8158160721203217</v>
      </c>
      <c r="F12" s="14">
        <f t="shared" si="6"/>
        <v>1.9300000000000002</v>
      </c>
      <c r="G12" s="35">
        <f t="shared" si="7"/>
        <v>0.57999999999999996</v>
      </c>
      <c r="H12" s="13">
        <f t="shared" si="3"/>
        <v>1201.927495566581</v>
      </c>
      <c r="I12" s="16">
        <f t="shared" si="4"/>
        <v>8.1232492997198813E-2</v>
      </c>
      <c r="K12" s="16">
        <f t="shared" si="8"/>
        <v>-5.4588235294117604E-2</v>
      </c>
    </row>
    <row r="13" spans="1:11" x14ac:dyDescent="0.3">
      <c r="A13">
        <f t="shared" si="0"/>
        <v>5</v>
      </c>
      <c r="C13" s="27">
        <f t="shared" si="1"/>
        <v>16.984706100494385</v>
      </c>
      <c r="D13" s="8">
        <f t="shared" si="5"/>
        <v>588.76497131198073</v>
      </c>
      <c r="E13" s="15">
        <f t="shared" si="2"/>
        <v>0.77128211241869482</v>
      </c>
      <c r="F13" s="14">
        <f t="shared" si="6"/>
        <v>2.0750000000000002</v>
      </c>
      <c r="G13" s="35">
        <f t="shared" si="7"/>
        <v>0.72499999999999998</v>
      </c>
      <c r="H13" s="13">
        <f t="shared" si="3"/>
        <v>1221.6873154723601</v>
      </c>
      <c r="I13" s="16">
        <f t="shared" si="4"/>
        <v>7.5129533678756522E-2</v>
      </c>
      <c r="K13" s="16">
        <f t="shared" si="8"/>
        <v>-5.0487046632124388E-2</v>
      </c>
    </row>
    <row r="14" spans="1:11" x14ac:dyDescent="0.3">
      <c r="A14">
        <f t="shared" si="0"/>
        <v>6</v>
      </c>
      <c r="C14" s="27">
        <f t="shared" si="1"/>
        <v>17.887808734204697</v>
      </c>
      <c r="D14" s="8">
        <f t="shared" si="5"/>
        <v>559.03996674999144</v>
      </c>
      <c r="E14" s="15">
        <f t="shared" si="2"/>
        <v>0.7323423564424888</v>
      </c>
      <c r="F14" s="14">
        <f t="shared" si="6"/>
        <v>2.2200000000000002</v>
      </c>
      <c r="G14" s="35">
        <f t="shared" si="7"/>
        <v>0.87</v>
      </c>
      <c r="H14" s="13">
        <f t="shared" si="3"/>
        <v>1241.0687261849812</v>
      </c>
      <c r="I14" s="16">
        <f t="shared" si="4"/>
        <v>6.9879518072289093E-2</v>
      </c>
      <c r="K14" s="16">
        <f t="shared" si="8"/>
        <v>-4.6959036144578276E-2</v>
      </c>
    </row>
    <row r="15" spans="1:11" x14ac:dyDescent="0.3">
      <c r="A15">
        <f t="shared" si="0"/>
        <v>7</v>
      </c>
      <c r="C15" s="27">
        <f t="shared" si="1"/>
        <v>18.769191894796997</v>
      </c>
      <c r="D15" s="8">
        <f t="shared" si="5"/>
        <v>532.78798874511472</v>
      </c>
      <c r="E15" s="15">
        <f t="shared" si="2"/>
        <v>0.69795226525610032</v>
      </c>
      <c r="F15" s="14">
        <f t="shared" si="6"/>
        <v>2.3650000000000002</v>
      </c>
      <c r="G15" s="35">
        <f t="shared" si="7"/>
        <v>1.0149999999999999</v>
      </c>
      <c r="H15" s="13">
        <f t="shared" si="3"/>
        <v>1260.0435933821964</v>
      </c>
      <c r="I15" s="16">
        <f t="shared" si="4"/>
        <v>6.5315315315315425E-2</v>
      </c>
      <c r="K15" s="16">
        <f t="shared" si="8"/>
        <v>-4.3891891891891965E-2</v>
      </c>
    </row>
    <row r="16" spans="1:11" x14ac:dyDescent="0.3">
      <c r="A16">
        <f t="shared" si="0"/>
        <v>8</v>
      </c>
      <c r="C16" s="27">
        <f t="shared" si="1"/>
        <v>19.630825986756246</v>
      </c>
      <c r="D16" s="8">
        <f t="shared" si="5"/>
        <v>509.40291594181554</v>
      </c>
      <c r="E16" s="15">
        <f t="shared" si="2"/>
        <v>0.66731781988377836</v>
      </c>
      <c r="F16" s="14">
        <f t="shared" si="6"/>
        <v>2.5099999999999998</v>
      </c>
      <c r="G16" s="35">
        <f t="shared" si="7"/>
        <v>1.1599999999999999</v>
      </c>
      <c r="H16" s="13">
        <f t="shared" si="3"/>
        <v>1278.601319013957</v>
      </c>
      <c r="I16" s="16">
        <f t="shared" si="4"/>
        <v>6.1310782241014605E-2</v>
      </c>
      <c r="K16" s="16">
        <f t="shared" si="8"/>
        <v>-4.120084566596182E-2</v>
      </c>
    </row>
    <row r="17" spans="1:11" s="1" customFormat="1" x14ac:dyDescent="0.3">
      <c r="A17">
        <f t="shared" si="0"/>
        <v>9</v>
      </c>
      <c r="B17" s="8"/>
      <c r="C17" s="27">
        <f t="shared" si="1"/>
        <v>20.474388090581293</v>
      </c>
      <c r="D17" s="8">
        <f t="shared" si="5"/>
        <v>488.41508502030587</v>
      </c>
      <c r="E17" s="15">
        <f t="shared" si="2"/>
        <v>0.63982376137660069</v>
      </c>
      <c r="F17" s="14">
        <f t="shared" si="6"/>
        <v>2.6550000000000002</v>
      </c>
      <c r="G17" s="35">
        <f t="shared" si="7"/>
        <v>1.3049999999999999</v>
      </c>
      <c r="H17" s="13">
        <f t="shared" si="3"/>
        <v>1296.7420507289121</v>
      </c>
      <c r="I17" s="16">
        <f t="shared" si="4"/>
        <v>5.7768924302789015E-2</v>
      </c>
      <c r="J17"/>
      <c r="K17" s="16">
        <f t="shared" si="8"/>
        <v>-3.8820717131474218E-2</v>
      </c>
    </row>
    <row r="18" spans="1:11" s="1" customFormat="1" x14ac:dyDescent="0.3">
      <c r="A18" s="1">
        <f t="shared" si="0"/>
        <v>10</v>
      </c>
      <c r="B18" s="7"/>
      <c r="C18" s="27">
        <f t="shared" si="1"/>
        <v>21.301320633418051</v>
      </c>
      <c r="D18" s="7">
        <f t="shared" si="5"/>
        <v>469.45446116198764</v>
      </c>
      <c r="E18" s="23">
        <f t="shared" si="2"/>
        <v>0.61498534412220385</v>
      </c>
      <c r="F18" s="19">
        <f t="shared" si="6"/>
        <v>2.8</v>
      </c>
      <c r="G18" s="37">
        <f t="shared" si="7"/>
        <v>1.45</v>
      </c>
      <c r="H18" s="20">
        <f t="shared" si="3"/>
        <v>1314.4724912535653</v>
      </c>
      <c r="I18" s="21">
        <f t="shared" si="4"/>
        <v>5.4613935969868077E-2</v>
      </c>
      <c r="K18" s="21">
        <f t="shared" si="8"/>
        <v>-3.6700564971751351E-2</v>
      </c>
    </row>
    <row r="19" spans="1:11" hidden="1" x14ac:dyDescent="0.3">
      <c r="A19">
        <f t="shared" si="0"/>
        <v>11</v>
      </c>
      <c r="C19" s="27">
        <f t="shared" si="1"/>
        <v>22.112875663415487</v>
      </c>
      <c r="D19" s="8">
        <f t="shared" ref="D19:D48" si="9">D18*(1+K18)</f>
        <v>452.22521720883361</v>
      </c>
      <c r="E19" s="23">
        <f t="shared" si="2"/>
        <v>0.59241503454357203</v>
      </c>
      <c r="F19" s="14">
        <f t="shared" si="6"/>
        <v>2.9450000000000003</v>
      </c>
      <c r="G19" s="35">
        <f t="shared" ref="G19:G48" si="10">G$9+G18</f>
        <v>1.595</v>
      </c>
      <c r="H19" s="13">
        <f t="shared" ref="H19:H48" si="11">D19*F19</f>
        <v>1331.8032646800152</v>
      </c>
      <c r="I19" s="16">
        <f t="shared" ref="I19:I48" si="12">(F19/F18)-1</f>
        <v>5.1785714285714546E-2</v>
      </c>
      <c r="K19" s="16">
        <f t="shared" ref="K19:K48" si="13">I19*J$9</f>
        <v>-3.4800000000000178E-2</v>
      </c>
    </row>
    <row r="20" spans="1:11" hidden="1" x14ac:dyDescent="0.3">
      <c r="A20">
        <f t="shared" si="0"/>
        <v>12</v>
      </c>
      <c r="C20" s="27">
        <f t="shared" si="1"/>
        <v>22.910148843157369</v>
      </c>
      <c r="D20" s="8">
        <f t="shared" si="9"/>
        <v>436.48777964996611</v>
      </c>
      <c r="E20" s="23">
        <f t="shared" si="2"/>
        <v>0.57179899134145562</v>
      </c>
      <c r="F20" s="14">
        <f t="shared" si="6"/>
        <v>3.09</v>
      </c>
      <c r="G20" s="35">
        <f t="shared" si="10"/>
        <v>1.74</v>
      </c>
      <c r="H20" s="13">
        <f t="shared" si="11"/>
        <v>1348.7472391183953</v>
      </c>
      <c r="I20" s="16">
        <f t="shared" si="12"/>
        <v>4.9235993208828432E-2</v>
      </c>
      <c r="K20" s="16">
        <f t="shared" si="13"/>
        <v>-3.3086587436332707E-2</v>
      </c>
    </row>
    <row r="21" spans="1:11" hidden="1" x14ac:dyDescent="0.3">
      <c r="A21">
        <f t="shared" si="0"/>
        <v>13</v>
      </c>
      <c r="C21" s="27">
        <f t="shared" si="1"/>
        <v>23.694105951445607</v>
      </c>
      <c r="D21" s="8">
        <f t="shared" si="9"/>
        <v>422.04588856368679</v>
      </c>
      <c r="E21" s="23">
        <f t="shared" si="2"/>
        <v>0.55288011401842974</v>
      </c>
      <c r="F21" s="14">
        <f t="shared" si="6"/>
        <v>3.2350000000000003</v>
      </c>
      <c r="G21" s="35">
        <f t="shared" si="10"/>
        <v>1.885</v>
      </c>
      <c r="H21" s="13">
        <f t="shared" si="11"/>
        <v>1365.3184495035268</v>
      </c>
      <c r="I21" s="16">
        <f t="shared" si="12"/>
        <v>4.6925566343042124E-2</v>
      </c>
      <c r="K21" s="16">
        <f t="shared" si="13"/>
        <v>-3.153398058252431E-2</v>
      </c>
    </row>
    <row r="22" spans="1:11" hidden="1" x14ac:dyDescent="0.3">
      <c r="A22">
        <f t="shared" si="0"/>
        <v>14</v>
      </c>
      <c r="C22" s="27">
        <f t="shared" si="1"/>
        <v>24.465603827481129</v>
      </c>
      <c r="D22" s="8">
        <f t="shared" si="9"/>
        <v>408.73710170878525</v>
      </c>
      <c r="E22" s="23">
        <f t="shared" si="2"/>
        <v>0.53544560323850865</v>
      </c>
      <c r="F22" s="14">
        <f t="shared" si="6"/>
        <v>3.38</v>
      </c>
      <c r="G22" s="35">
        <f t="shared" si="10"/>
        <v>2.0299999999999998</v>
      </c>
      <c r="H22" s="13">
        <f t="shared" si="11"/>
        <v>1381.5314037756941</v>
      </c>
      <c r="I22" s="16">
        <f t="shared" si="12"/>
        <v>4.4822256568778807E-2</v>
      </c>
      <c r="K22" s="16">
        <f t="shared" si="13"/>
        <v>-3.012055641421936E-2</v>
      </c>
    </row>
    <row r="23" spans="1:11" hidden="1" x14ac:dyDescent="0.3">
      <c r="A23">
        <f t="shared" si="0"/>
        <v>15</v>
      </c>
      <c r="C23" s="27">
        <f t="shared" si="1"/>
        <v>25.225407125888093</v>
      </c>
      <c r="D23" s="8">
        <f t="shared" si="9"/>
        <v>396.42571277818126</v>
      </c>
      <c r="E23" s="23">
        <f t="shared" si="2"/>
        <v>0.51931768373941745</v>
      </c>
      <c r="F23" s="14">
        <f t="shared" si="6"/>
        <v>3.5249999999999999</v>
      </c>
      <c r="G23" s="35">
        <f t="shared" si="10"/>
        <v>2.1749999999999998</v>
      </c>
      <c r="H23" s="13">
        <f t="shared" si="11"/>
        <v>1397.400637543089</v>
      </c>
      <c r="I23" s="16">
        <f t="shared" si="12"/>
        <v>4.2899408284023721E-2</v>
      </c>
      <c r="K23" s="16">
        <f t="shared" si="13"/>
        <v>-2.8828402366863942E-2</v>
      </c>
    </row>
    <row r="24" spans="1:11" hidden="1" x14ac:dyDescent="0.3">
      <c r="A24">
        <f t="shared" si="0"/>
        <v>16</v>
      </c>
      <c r="C24" s="27">
        <f t="shared" si="1"/>
        <v>25.974201868511695</v>
      </c>
      <c r="D24" s="8">
        <f t="shared" si="9"/>
        <v>384.99739282164103</v>
      </c>
      <c r="E24" s="23">
        <f t="shared" si="2"/>
        <v>0.50434658459634973</v>
      </c>
      <c r="F24" s="14">
        <f t="shared" si="6"/>
        <v>3.67</v>
      </c>
      <c r="G24" s="35">
        <f t="shared" si="10"/>
        <v>2.3199999999999998</v>
      </c>
      <c r="H24" s="13">
        <f t="shared" si="11"/>
        <v>1412.9404316554226</v>
      </c>
      <c r="I24" s="16">
        <f t="shared" si="12"/>
        <v>4.1134751773049594E-2</v>
      </c>
      <c r="K24" s="16">
        <f t="shared" si="13"/>
        <v>-2.7642553191489328E-2</v>
      </c>
    </row>
    <row r="25" spans="1:11" hidden="1" x14ac:dyDescent="0.3">
      <c r="A25">
        <f t="shared" si="0"/>
        <v>17</v>
      </c>
      <c r="C25" s="27">
        <f t="shared" si="1"/>
        <v>26.712606514985509</v>
      </c>
      <c r="D25" s="8">
        <f t="shared" si="9"/>
        <v>374.35508191198409</v>
      </c>
      <c r="E25" s="23">
        <f t="shared" si="2"/>
        <v>0.49040515730469914</v>
      </c>
      <c r="F25" s="14">
        <f t="shared" si="6"/>
        <v>3.8149999999999999</v>
      </c>
      <c r="G25" s="35">
        <f t="shared" si="10"/>
        <v>2.4649999999999999</v>
      </c>
      <c r="H25" s="13">
        <f t="shared" si="11"/>
        <v>1428.1646374942193</v>
      </c>
      <c r="I25" s="16">
        <f t="shared" si="12"/>
        <v>3.9509536784741117E-2</v>
      </c>
      <c r="K25" s="16">
        <f t="shared" si="13"/>
        <v>-2.6550408719346032E-2</v>
      </c>
    </row>
    <row r="26" spans="1:11" hidden="1" x14ac:dyDescent="0.3">
      <c r="A26">
        <f t="shared" si="0"/>
        <v>18</v>
      </c>
      <c r="C26" s="27">
        <f t="shared" si="1"/>
        <v>27.441181088630231</v>
      </c>
      <c r="D26" s="8">
        <f t="shared" si="9"/>
        <v>364.41580148105663</v>
      </c>
      <c r="E26" s="23">
        <f t="shared" si="2"/>
        <v>0.47738469994018418</v>
      </c>
      <c r="F26" s="14">
        <f t="shared" si="6"/>
        <v>3.96</v>
      </c>
      <c r="G26" s="35">
        <f t="shared" si="10"/>
        <v>2.61</v>
      </c>
      <c r="H26" s="13">
        <f t="shared" si="11"/>
        <v>1443.0865738649843</v>
      </c>
      <c r="I26" s="16">
        <f t="shared" si="12"/>
        <v>3.8007863695937116E-2</v>
      </c>
      <c r="K26" s="16">
        <f t="shared" si="13"/>
        <v>-2.5541284403669744E-2</v>
      </c>
    </row>
    <row r="27" spans="1:11" s="1" customFormat="1" hidden="1" x14ac:dyDescent="0.3">
      <c r="A27">
        <f t="shared" si="0"/>
        <v>19</v>
      </c>
      <c r="B27" s="8"/>
      <c r="C27" s="27">
        <f t="shared" si="1"/>
        <v>28.160434761812677</v>
      </c>
      <c r="D27" s="8">
        <f t="shared" si="9"/>
        <v>355.10815385423768</v>
      </c>
      <c r="E27" s="23">
        <f t="shared" si="2"/>
        <v>0.46519168154905138</v>
      </c>
      <c r="F27" s="14">
        <f t="shared" si="6"/>
        <v>4.1050000000000004</v>
      </c>
      <c r="G27" s="35">
        <f t="shared" si="10"/>
        <v>2.7549999999999999</v>
      </c>
      <c r="H27" s="13">
        <f t="shared" si="11"/>
        <v>1457.7189715716459</v>
      </c>
      <c r="I27" s="16">
        <f t="shared" si="12"/>
        <v>3.6616161616161769E-2</v>
      </c>
      <c r="J27"/>
      <c r="K27" s="16">
        <f t="shared" si="13"/>
        <v>-2.4606060606060711E-2</v>
      </c>
    </row>
    <row r="28" spans="1:11" s="1" customFormat="1" x14ac:dyDescent="0.3">
      <c r="A28" s="1">
        <f t="shared" si="0"/>
        <v>20</v>
      </c>
      <c r="B28" s="7"/>
      <c r="C28" s="27">
        <f t="shared" si="1"/>
        <v>28.870832208892089</v>
      </c>
      <c r="D28" s="7">
        <f t="shared" si="9"/>
        <v>346.37034109879397</v>
      </c>
      <c r="E28" s="23">
        <f t="shared" si="2"/>
        <v>0.45374514683942013</v>
      </c>
      <c r="F28" s="19">
        <f t="shared" si="6"/>
        <v>4.25</v>
      </c>
      <c r="G28" s="37">
        <f t="shared" si="10"/>
        <v>2.9</v>
      </c>
      <c r="H28" s="20">
        <f t="shared" si="11"/>
        <v>1472.0739496698743</v>
      </c>
      <c r="I28" s="21">
        <f t="shared" si="12"/>
        <v>3.5322777101096214E-2</v>
      </c>
      <c r="K28" s="21">
        <f t="shared" si="13"/>
        <v>-2.3736906211936658E-2</v>
      </c>
    </row>
    <row r="29" spans="1:11" hidden="1" x14ac:dyDescent="0.3">
      <c r="A29">
        <f t="shared" si="0"/>
        <v>21</v>
      </c>
      <c r="C29" s="27">
        <f t="shared" si="1"/>
        <v>29.572798964332918</v>
      </c>
      <c r="D29" s="8">
        <f t="shared" si="9"/>
        <v>338.14858079753537</v>
      </c>
      <c r="E29" s="23">
        <f t="shared" si="2"/>
        <v>0.44297464084477134</v>
      </c>
      <c r="F29" s="14">
        <f t="shared" si="6"/>
        <v>4.3949999999999996</v>
      </c>
      <c r="G29" s="35">
        <f t="shared" si="10"/>
        <v>3.0449999999999999</v>
      </c>
      <c r="H29" s="13">
        <f t="shared" si="11"/>
        <v>1486.1630126051678</v>
      </c>
      <c r="I29" s="16">
        <f t="shared" si="12"/>
        <v>3.4117647058823364E-2</v>
      </c>
      <c r="K29" s="16">
        <f t="shared" si="13"/>
        <v>-2.29270588235293E-2</v>
      </c>
    </row>
    <row r="30" spans="1:11" hidden="1" x14ac:dyDescent="0.3">
      <c r="A30">
        <f t="shared" si="0"/>
        <v>22</v>
      </c>
      <c r="C30" s="27">
        <f t="shared" si="1"/>
        <v>30.266725971067213</v>
      </c>
      <c r="D30" s="8">
        <f t="shared" si="9"/>
        <v>330.39582839449736</v>
      </c>
      <c r="E30" s="23">
        <f t="shared" si="2"/>
        <v>0.43281853519679153</v>
      </c>
      <c r="F30" s="14">
        <f t="shared" si="6"/>
        <v>4.54</v>
      </c>
      <c r="G30" s="35">
        <f t="shared" si="10"/>
        <v>3.19</v>
      </c>
      <c r="H30" s="13">
        <f t="shared" si="11"/>
        <v>1499.997060911018</v>
      </c>
      <c r="I30" s="16">
        <f t="shared" si="12"/>
        <v>3.2992036405005809E-2</v>
      </c>
      <c r="K30" s="16">
        <f t="shared" si="13"/>
        <v>-2.2170648464163906E-2</v>
      </c>
    </row>
    <row r="31" spans="1:11" hidden="1" x14ac:dyDescent="0.3">
      <c r="A31">
        <f t="shared" si="0"/>
        <v>23</v>
      </c>
      <c r="C31" s="27">
        <f t="shared" si="1"/>
        <v>30.952973464673079</v>
      </c>
      <c r="D31" s="8">
        <f t="shared" si="9"/>
        <v>323.07073862913671</v>
      </c>
      <c r="E31" s="23">
        <f t="shared" si="2"/>
        <v>0.4232226676041691</v>
      </c>
      <c r="F31" s="14">
        <f t="shared" si="6"/>
        <v>4.6850000000000005</v>
      </c>
      <c r="G31" s="35">
        <f t="shared" si="10"/>
        <v>3.335</v>
      </c>
      <c r="H31" s="13">
        <f t="shared" si="11"/>
        <v>1513.5864104775058</v>
      </c>
      <c r="I31" s="16">
        <f t="shared" si="12"/>
        <v>3.193832599118962E-2</v>
      </c>
      <c r="K31" s="16">
        <f t="shared" si="13"/>
        <v>-2.1462555066079424E-2</v>
      </c>
    </row>
    <row r="32" spans="1:11" hidden="1" x14ac:dyDescent="0.3">
      <c r="A32">
        <f t="shared" si="0"/>
        <v>24</v>
      </c>
      <c r="C32" s="27">
        <f t="shared" si="1"/>
        <v>31.631874308870515</v>
      </c>
      <c r="D32" s="8">
        <f t="shared" si="9"/>
        <v>316.13681511106989</v>
      </c>
      <c r="E32" s="23">
        <f t="shared" si="2"/>
        <v>0.41413922779550155</v>
      </c>
      <c r="F32" s="14">
        <f t="shared" si="6"/>
        <v>4.83</v>
      </c>
      <c r="G32" s="35">
        <f t="shared" si="10"/>
        <v>3.48</v>
      </c>
      <c r="H32" s="13">
        <f t="shared" si="11"/>
        <v>1526.9408169864676</v>
      </c>
      <c r="I32" s="16">
        <f t="shared" si="12"/>
        <v>3.094983991462108E-2</v>
      </c>
      <c r="K32" s="16">
        <f t="shared" si="13"/>
        <v>-2.0798292422625368E-2</v>
      </c>
    </row>
    <row r="33" spans="1:11" hidden="1" x14ac:dyDescent="0.3">
      <c r="A33">
        <f t="shared" si="0"/>
        <v>25</v>
      </c>
      <c r="C33" s="27">
        <f t="shared" si="1"/>
        <v>32.303736874734795</v>
      </c>
      <c r="D33" s="8">
        <f t="shared" si="9"/>
        <v>309.56170918483241</v>
      </c>
      <c r="E33" s="23">
        <f t="shared" si="2"/>
        <v>0.40552583903213046</v>
      </c>
      <c r="F33" s="14">
        <f t="shared" si="6"/>
        <v>4.9749999999999996</v>
      </c>
      <c r="G33" s="35">
        <f t="shared" si="10"/>
        <v>3.625</v>
      </c>
      <c r="H33" s="13">
        <f t="shared" si="11"/>
        <v>1540.0695031945411</v>
      </c>
      <c r="I33" s="16">
        <f t="shared" si="12"/>
        <v>3.0020703933747228E-2</v>
      </c>
      <c r="K33" s="16">
        <f t="shared" si="13"/>
        <v>-2.0173913043478139E-2</v>
      </c>
    </row>
    <row r="34" spans="1:11" hidden="1" x14ac:dyDescent="0.3">
      <c r="A34">
        <f t="shared" si="0"/>
        <v>26</v>
      </c>
      <c r="C34" s="27">
        <f t="shared" si="1"/>
        <v>32.968847538112364</v>
      </c>
      <c r="D34" s="8">
        <f t="shared" si="9"/>
        <v>303.31663818214713</v>
      </c>
      <c r="E34" s="23">
        <f t="shared" si="2"/>
        <v>0.39734479601861272</v>
      </c>
      <c r="F34" s="14">
        <f t="shared" si="6"/>
        <v>5.12</v>
      </c>
      <c r="G34" s="35">
        <f t="shared" si="10"/>
        <v>3.77</v>
      </c>
      <c r="H34" s="13">
        <f t="shared" si="11"/>
        <v>1552.9811874925933</v>
      </c>
      <c r="I34" s="16">
        <f t="shared" si="12"/>
        <v>2.9145728643216184E-2</v>
      </c>
      <c r="K34" s="16">
        <f t="shared" si="13"/>
        <v>-1.9585929648241279E-2</v>
      </c>
    </row>
    <row r="35" spans="1:11" hidden="1" x14ac:dyDescent="0.3">
      <c r="A35">
        <f t="shared" si="0"/>
        <v>27</v>
      </c>
      <c r="C35" s="27">
        <f t="shared" si="1"/>
        <v>33.62747285571249</v>
      </c>
      <c r="D35" s="8">
        <f t="shared" si="9"/>
        <v>297.37589984557053</v>
      </c>
      <c r="E35" s="23">
        <f t="shared" si="2"/>
        <v>0.38956242879769742</v>
      </c>
      <c r="F35" s="14">
        <f t="shared" si="6"/>
        <v>5.2650000000000006</v>
      </c>
      <c r="G35" s="35">
        <f t="shared" si="10"/>
        <v>3.915</v>
      </c>
      <c r="H35" s="13">
        <f t="shared" si="11"/>
        <v>1565.684112686929</v>
      </c>
      <c r="I35" s="16">
        <f t="shared" si="12"/>
        <v>2.83203125E-2</v>
      </c>
      <c r="K35" s="16">
        <f t="shared" si="13"/>
        <v>-1.903125E-2</v>
      </c>
    </row>
    <row r="36" spans="1:11" hidden="1" x14ac:dyDescent="0.3">
      <c r="A36">
        <f t="shared" si="0"/>
        <v>28</v>
      </c>
      <c r="C36" s="27">
        <f t="shared" si="1"/>
        <v>34.279861469300116</v>
      </c>
      <c r="D36" s="8">
        <f t="shared" si="9"/>
        <v>291.71646475163448</v>
      </c>
      <c r="E36" s="23">
        <f t="shared" si="2"/>
        <v>0.38214856882464115</v>
      </c>
      <c r="F36" s="14">
        <f t="shared" si="6"/>
        <v>5.41</v>
      </c>
      <c r="G36" s="35">
        <f t="shared" si="10"/>
        <v>4.0599999999999996</v>
      </c>
      <c r="H36" s="13">
        <f t="shared" si="11"/>
        <v>1578.1860743063426</v>
      </c>
      <c r="I36" s="16">
        <f t="shared" si="12"/>
        <v>2.7540360873694159E-2</v>
      </c>
      <c r="K36" s="16">
        <f t="shared" si="13"/>
        <v>-1.8507122507122477E-2</v>
      </c>
    </row>
    <row r="37" spans="1:11" hidden="1" x14ac:dyDescent="0.3">
      <c r="A37">
        <f t="shared" si="0"/>
        <v>29</v>
      </c>
      <c r="C37" s="27">
        <f t="shared" si="1"/>
        <v>34.926245778639263</v>
      </c>
      <c r="D37" s="8">
        <f t="shared" si="9"/>
        <v>286.31763240113128</v>
      </c>
      <c r="E37" s="23">
        <f t="shared" si="2"/>
        <v>0.37507609844548195</v>
      </c>
      <c r="F37" s="14">
        <f t="shared" si="6"/>
        <v>5.5549999999999997</v>
      </c>
      <c r="G37" s="35">
        <f t="shared" si="10"/>
        <v>4.2049999999999992</v>
      </c>
      <c r="H37" s="13">
        <f t="shared" si="11"/>
        <v>1590.4944479882843</v>
      </c>
      <c r="I37" s="16">
        <f t="shared" si="12"/>
        <v>2.6802218114602594E-2</v>
      </c>
      <c r="K37" s="16">
        <f t="shared" si="13"/>
        <v>-1.8011090573012943E-2</v>
      </c>
    </row>
    <row r="38" spans="1:11" s="1" customFormat="1" x14ac:dyDescent="0.3">
      <c r="A38" s="1">
        <f t="shared" si="0"/>
        <v>30</v>
      </c>
      <c r="B38" s="7"/>
      <c r="C38" s="27">
        <f t="shared" si="1"/>
        <v>35.566843416815701</v>
      </c>
      <c r="D38" s="7">
        <f t="shared" si="9"/>
        <v>281.16073959130387</v>
      </c>
      <c r="E38" s="23">
        <f t="shared" si="2"/>
        <v>0.36832056886460807</v>
      </c>
      <c r="F38" s="19">
        <f t="shared" si="6"/>
        <v>5.6999999999999993</v>
      </c>
      <c r="G38" s="37">
        <f t="shared" si="10"/>
        <v>4.3499999999999988</v>
      </c>
      <c r="H38" s="20">
        <f t="shared" si="11"/>
        <v>1602.6162156704318</v>
      </c>
      <c r="I38" s="21">
        <f t="shared" si="12"/>
        <v>2.6102610261026005E-2</v>
      </c>
      <c r="K38" s="21">
        <f t="shared" si="13"/>
        <v>-1.7540954095409476E-2</v>
      </c>
    </row>
    <row r="39" spans="1:11" hidden="1" x14ac:dyDescent="0.3">
      <c r="A39">
        <f t="shared" si="0"/>
        <v>31</v>
      </c>
      <c r="C39" s="27">
        <f t="shared" si="1"/>
        <v>36.201858555913489</v>
      </c>
      <c r="D39" s="8">
        <f t="shared" si="9"/>
        <v>276.22891196470141</v>
      </c>
      <c r="E39" s="23">
        <f t="shared" si="2"/>
        <v>0.36185987467375885</v>
      </c>
      <c r="F39" s="14">
        <f t="shared" si="6"/>
        <v>5.8449999999999989</v>
      </c>
      <c r="G39" s="35">
        <f t="shared" si="10"/>
        <v>4.4949999999999983</v>
      </c>
      <c r="H39" s="13">
        <f t="shared" si="11"/>
        <v>1614.5579904336794</v>
      </c>
      <c r="I39" s="16">
        <f t="shared" si="12"/>
        <v>2.5438596491228038E-2</v>
      </c>
      <c r="K39" s="16">
        <f t="shared" si="13"/>
        <v>-1.7094736842105242E-2</v>
      </c>
    </row>
    <row r="40" spans="1:11" hidden="1" x14ac:dyDescent="0.3">
      <c r="A40">
        <f t="shared" si="0"/>
        <v>32</v>
      </c>
      <c r="C40" s="27">
        <f t="shared" si="1"/>
        <v>36.831483066438722</v>
      </c>
      <c r="D40" s="8">
        <f t="shared" si="9"/>
        <v>271.50685140648375</v>
      </c>
      <c r="E40" s="23">
        <f t="shared" si="2"/>
        <v>0.35567397534249373</v>
      </c>
      <c r="F40" s="14">
        <f t="shared" si="6"/>
        <v>5.9899999999999984</v>
      </c>
      <c r="G40" s="35">
        <f t="shared" si="10"/>
        <v>4.6399999999999979</v>
      </c>
      <c r="H40" s="13">
        <f t="shared" si="11"/>
        <v>1626.3260399248372</v>
      </c>
      <c r="I40" s="16">
        <f t="shared" si="12"/>
        <v>2.4807527801539608E-2</v>
      </c>
      <c r="K40" s="16">
        <f t="shared" si="13"/>
        <v>-1.6670658682634617E-2</v>
      </c>
    </row>
    <row r="41" spans="1:11" hidden="1" x14ac:dyDescent="0.3">
      <c r="A41">
        <f t="shared" si="0"/>
        <v>33</v>
      </c>
      <c r="C41" s="27">
        <f t="shared" si="1"/>
        <v>37.455897550148983</v>
      </c>
      <c r="D41" s="8">
        <f t="shared" si="9"/>
        <v>266.98065335668946</v>
      </c>
      <c r="E41" s="23">
        <f t="shared" si="2"/>
        <v>0.34974465589726322</v>
      </c>
      <c r="F41" s="14">
        <f t="shared" si="6"/>
        <v>6.134999999999998</v>
      </c>
      <c r="G41" s="35">
        <f t="shared" si="10"/>
        <v>4.7849999999999975</v>
      </c>
      <c r="H41" s="13">
        <f t="shared" si="11"/>
        <v>1637.9263083432893</v>
      </c>
      <c r="I41" s="16">
        <f t="shared" si="12"/>
        <v>2.4207011686143476E-2</v>
      </c>
      <c r="K41" s="16">
        <f t="shared" si="13"/>
        <v>-1.6267111853088417E-2</v>
      </c>
    </row>
    <row r="42" spans="1:11" hidden="1" x14ac:dyDescent="0.3">
      <c r="A42">
        <f t="shared" si="0"/>
        <v>34</v>
      </c>
      <c r="C42" s="27">
        <f t="shared" si="1"/>
        <v>38.075272262886145</v>
      </c>
      <c r="D42" s="8">
        <f t="shared" si="9"/>
        <v>262.63764920592558</v>
      </c>
      <c r="E42" s="23">
        <f t="shared" si="2"/>
        <v>0.3440553204597625</v>
      </c>
      <c r="F42" s="14">
        <f t="shared" si="6"/>
        <v>6.2799999999999976</v>
      </c>
      <c r="G42" s="35">
        <f t="shared" si="10"/>
        <v>4.9299999999999971</v>
      </c>
      <c r="H42" s="13">
        <f t="shared" si="11"/>
        <v>1649.364437013212</v>
      </c>
      <c r="I42" s="16">
        <f t="shared" si="12"/>
        <v>2.3634881825590703E-2</v>
      </c>
      <c r="K42" s="16">
        <f t="shared" si="13"/>
        <v>-1.5882640586796955E-2</v>
      </c>
    </row>
    <row r="43" spans="1:11" hidden="1" x14ac:dyDescent="0.3">
      <c r="A43">
        <f t="shared" si="0"/>
        <v>35</v>
      </c>
      <c r="C43" s="27">
        <f t="shared" si="1"/>
        <v>38.689767941487368</v>
      </c>
      <c r="D43" s="8">
        <f t="shared" si="9"/>
        <v>258.46626981902659</v>
      </c>
      <c r="E43" s="23">
        <f t="shared" si="2"/>
        <v>0.33859081346292486</v>
      </c>
      <c r="F43" s="14">
        <f t="shared" si="6"/>
        <v>6.4249999999999972</v>
      </c>
      <c r="G43" s="35">
        <f t="shared" si="10"/>
        <v>5.0749999999999966</v>
      </c>
      <c r="H43" s="13">
        <f t="shared" si="11"/>
        <v>1660.6457835872452</v>
      </c>
      <c r="I43" s="16">
        <f t="shared" si="12"/>
        <v>2.3089171974522316E-2</v>
      </c>
      <c r="K43" s="16">
        <f t="shared" si="13"/>
        <v>-1.5515923566878998E-2</v>
      </c>
    </row>
    <row r="44" spans="1:11" hidden="1" x14ac:dyDescent="0.3">
      <c r="A44">
        <f t="shared" si="0"/>
        <v>36</v>
      </c>
      <c r="C44" s="27">
        <f t="shared" si="1"/>
        <v>39.299536546760677</v>
      </c>
      <c r="D44" s="8">
        <f t="shared" si="9"/>
        <v>254.45592693189823</v>
      </c>
      <c r="E44" s="23">
        <f t="shared" si="2"/>
        <v>0.33333726428078669</v>
      </c>
      <c r="F44" s="14">
        <f t="shared" si="6"/>
        <v>6.5699999999999967</v>
      </c>
      <c r="G44" s="35">
        <f t="shared" si="10"/>
        <v>5.2199999999999962</v>
      </c>
      <c r="H44" s="13">
        <f t="shared" si="11"/>
        <v>1671.7754399425705</v>
      </c>
      <c r="I44" s="16">
        <f t="shared" si="12"/>
        <v>2.2568093385213928E-2</v>
      </c>
      <c r="K44" s="16">
        <f t="shared" si="13"/>
        <v>-1.516575875486376E-2</v>
      </c>
    </row>
    <row r="45" spans="1:11" hidden="1" x14ac:dyDescent="0.3">
      <c r="A45">
        <f t="shared" si="0"/>
        <v>37</v>
      </c>
      <c r="C45" s="27">
        <f t="shared" si="1"/>
        <v>39.904721932773036</v>
      </c>
      <c r="D45" s="8">
        <f t="shared" si="9"/>
        <v>250.59690973030382</v>
      </c>
      <c r="E45" s="23">
        <f t="shared" si="2"/>
        <v>0.328281951746698</v>
      </c>
      <c r="F45" s="14">
        <f t="shared" si="6"/>
        <v>6.7149999999999963</v>
      </c>
      <c r="G45" s="35">
        <f t="shared" si="10"/>
        <v>5.3649999999999958</v>
      </c>
      <c r="H45" s="13">
        <f t="shared" si="11"/>
        <v>1682.7582488389892</v>
      </c>
      <c r="I45" s="16">
        <f t="shared" si="12"/>
        <v>2.2070015220700068E-2</v>
      </c>
      <c r="K45" s="16">
        <f t="shared" si="13"/>
        <v>-1.4831050228310447E-2</v>
      </c>
    </row>
    <row r="46" spans="1:11" hidden="1" x14ac:dyDescent="0.3">
      <c r="A46">
        <f t="shared" si="0"/>
        <v>38</v>
      </c>
      <c r="C46" s="27">
        <f t="shared" si="1"/>
        <v>40.505460451246314</v>
      </c>
      <c r="D46" s="8">
        <f t="shared" si="9"/>
        <v>246.88029437503431</v>
      </c>
      <c r="E46" s="23">
        <f t="shared" si="2"/>
        <v>0.32341318563129495</v>
      </c>
      <c r="F46" s="14">
        <f t="shared" si="6"/>
        <v>6.8599999999999959</v>
      </c>
      <c r="G46" s="35">
        <f t="shared" si="10"/>
        <v>5.5099999999999953</v>
      </c>
      <c r="H46" s="13">
        <f t="shared" si="11"/>
        <v>1693.5988194127344</v>
      </c>
      <c r="I46" s="16">
        <f t="shared" si="12"/>
        <v>2.1593447505584562E-2</v>
      </c>
      <c r="K46" s="16">
        <f t="shared" si="13"/>
        <v>-1.4510796723752826E-2</v>
      </c>
    </row>
    <row r="47" spans="1:11" hidden="1" x14ac:dyDescent="0.3">
      <c r="A47">
        <f t="shared" si="0"/>
        <v>39</v>
      </c>
      <c r="C47" s="27">
        <f t="shared" si="1"/>
        <v>41.101881498636807</v>
      </c>
      <c r="D47" s="8">
        <f t="shared" si="9"/>
        <v>243.29786460825795</v>
      </c>
      <c r="E47" s="23">
        <f t="shared" si="2"/>
        <v>0.31872020263681794</v>
      </c>
      <c r="F47" s="14">
        <f t="shared" si="6"/>
        <v>7.0049999999999955</v>
      </c>
      <c r="G47" s="35">
        <f t="shared" si="10"/>
        <v>5.6549999999999949</v>
      </c>
      <c r="H47" s="13">
        <f t="shared" si="11"/>
        <v>1704.3015415808459</v>
      </c>
      <c r="I47" s="16">
        <f t="shared" si="12"/>
        <v>2.1137026239067103E-2</v>
      </c>
      <c r="K47" s="16">
        <f t="shared" si="13"/>
        <v>-1.4204081632653093E-2</v>
      </c>
    </row>
    <row r="48" spans="1:11" s="1" customFormat="1" x14ac:dyDescent="0.3">
      <c r="A48" s="1">
        <f t="shared" si="0"/>
        <v>40</v>
      </c>
      <c r="B48" s="7"/>
      <c r="C48" s="27">
        <f t="shared" si="1"/>
        <v>41.69410801244625</v>
      </c>
      <c r="D48" s="7">
        <f t="shared" si="9"/>
        <v>239.84204187831207</v>
      </c>
      <c r="E48" s="23">
        <f t="shared" si="2"/>
        <v>0.31419307486058884</v>
      </c>
      <c r="F48" s="19">
        <f t="shared" si="6"/>
        <v>7.149999999999995</v>
      </c>
      <c r="G48" s="37">
        <f t="shared" si="10"/>
        <v>5.7999999999999945</v>
      </c>
      <c r="H48" s="20">
        <f t="shared" si="11"/>
        <v>1714.8705994299301</v>
      </c>
      <c r="I48" s="21">
        <f t="shared" si="12"/>
        <v>2.0699500356887945E-2</v>
      </c>
      <c r="K48" s="21">
        <f t="shared" si="13"/>
        <v>-1.39100642398287E-2</v>
      </c>
    </row>
    <row r="49" spans="1:11" x14ac:dyDescent="0.3">
      <c r="D49" s="15"/>
      <c r="E49" s="15"/>
    </row>
    <row r="50" spans="1:11" x14ac:dyDescent="0.3">
      <c r="C50" s="6" t="s">
        <v>11</v>
      </c>
      <c r="D50" s="12"/>
      <c r="E50" s="12"/>
      <c r="F50" s="10"/>
      <c r="G50" s="33"/>
      <c r="H50" s="12"/>
      <c r="J50" s="11"/>
    </row>
    <row r="51" spans="1:11" x14ac:dyDescent="0.3">
      <c r="B51" s="6"/>
      <c r="C51" s="11" t="s">
        <v>12</v>
      </c>
      <c r="D51" s="12"/>
      <c r="E51" s="12"/>
      <c r="F51" s="10"/>
      <c r="G51" s="33"/>
      <c r="H51" s="12"/>
      <c r="I51" s="11"/>
      <c r="J51" s="11"/>
    </row>
    <row r="52" spans="1:11" x14ac:dyDescent="0.3">
      <c r="D52" s="8"/>
      <c r="E52" s="15"/>
      <c r="F52" s="14"/>
      <c r="G52" s="35"/>
      <c r="H52" s="13"/>
      <c r="I52" s="16"/>
      <c r="K52" s="16"/>
    </row>
    <row r="53" spans="1:11" x14ac:dyDescent="0.3">
      <c r="D53" s="8"/>
      <c r="E53" s="15"/>
      <c r="F53" s="14"/>
      <c r="G53" s="35"/>
      <c r="H53" s="13"/>
      <c r="I53" s="16"/>
      <c r="K53" s="16"/>
    </row>
    <row r="54" spans="1:11" x14ac:dyDescent="0.3">
      <c r="D54" s="8"/>
      <c r="E54" s="15"/>
      <c r="F54" s="14"/>
      <c r="G54" s="35"/>
      <c r="H54" s="13"/>
      <c r="I54" s="16"/>
      <c r="K54" s="16"/>
    </row>
    <row r="55" spans="1:11" x14ac:dyDescent="0.3">
      <c r="D55" s="8"/>
      <c r="E55" s="15"/>
      <c r="F55" s="14"/>
      <c r="G55" s="35"/>
      <c r="H55" s="13"/>
      <c r="I55" s="16"/>
      <c r="K55" s="16"/>
    </row>
    <row r="56" spans="1:11" x14ac:dyDescent="0.3">
      <c r="D56" s="8"/>
      <c r="E56" s="15"/>
      <c r="F56" s="14"/>
      <c r="G56" s="35"/>
      <c r="H56" s="13"/>
      <c r="I56" s="16"/>
      <c r="K56" s="16"/>
    </row>
    <row r="57" spans="1:11" s="1" customFormat="1" x14ac:dyDescent="0.3">
      <c r="A57"/>
      <c r="B57" s="8"/>
      <c r="C57" s="27"/>
      <c r="D57" s="8"/>
      <c r="E57" s="15"/>
      <c r="F57" s="14"/>
      <c r="G57" s="35"/>
      <c r="H57" s="13"/>
      <c r="I57" s="16"/>
      <c r="J57"/>
      <c r="K57" s="16"/>
    </row>
    <row r="58" spans="1:11" s="1" customFormat="1" x14ac:dyDescent="0.3">
      <c r="B58" s="7"/>
      <c r="C58" s="27"/>
      <c r="D58" s="7"/>
      <c r="E58" s="23"/>
      <c r="F58" s="19"/>
      <c r="G58" s="37"/>
      <c r="H58" s="20"/>
      <c r="I58" s="21"/>
      <c r="K58" s="21"/>
    </row>
    <row r="59" spans="1:11" hidden="1" x14ac:dyDescent="0.3">
      <c r="D59" s="8"/>
      <c r="E59" s="23"/>
      <c r="F59" s="14"/>
      <c r="G59" s="35"/>
      <c r="H59" s="13"/>
      <c r="I59" s="16"/>
      <c r="K59" s="16"/>
    </row>
    <row r="60" spans="1:11" hidden="1" x14ac:dyDescent="0.3">
      <c r="D60" s="8"/>
      <c r="E60" s="23"/>
      <c r="F60" s="14"/>
      <c r="G60" s="35"/>
      <c r="H60" s="13"/>
      <c r="I60" s="16"/>
      <c r="K60" s="16"/>
    </row>
    <row r="61" spans="1:11" hidden="1" x14ac:dyDescent="0.3">
      <c r="D61" s="8"/>
      <c r="E61" s="23"/>
      <c r="F61" s="14"/>
      <c r="G61" s="35"/>
      <c r="H61" s="13"/>
      <c r="I61" s="16"/>
      <c r="K61" s="16"/>
    </row>
    <row r="62" spans="1:11" hidden="1" x14ac:dyDescent="0.3">
      <c r="D62" s="8"/>
      <c r="E62" s="23"/>
      <c r="F62" s="14"/>
      <c r="G62" s="35"/>
      <c r="H62" s="13"/>
      <c r="I62" s="16"/>
      <c r="K62" s="16"/>
    </row>
    <row r="63" spans="1:11" hidden="1" x14ac:dyDescent="0.3">
      <c r="D63" s="8"/>
      <c r="E63" s="23"/>
      <c r="F63" s="14"/>
      <c r="G63" s="35"/>
      <c r="H63" s="13"/>
      <c r="I63" s="16"/>
      <c r="K63" s="16"/>
    </row>
    <row r="64" spans="1:11" hidden="1" x14ac:dyDescent="0.3">
      <c r="D64" s="8"/>
      <c r="E64" s="23"/>
      <c r="F64" s="14"/>
      <c r="G64" s="35"/>
      <c r="H64" s="13"/>
      <c r="I64" s="16"/>
      <c r="K64" s="16"/>
    </row>
    <row r="65" spans="1:11" hidden="1" x14ac:dyDescent="0.3">
      <c r="D65" s="8"/>
      <c r="E65" s="23"/>
      <c r="F65" s="14"/>
      <c r="G65" s="35"/>
      <c r="H65" s="13"/>
      <c r="I65" s="16"/>
      <c r="K65" s="16"/>
    </row>
    <row r="66" spans="1:11" hidden="1" x14ac:dyDescent="0.3">
      <c r="D66" s="8"/>
      <c r="E66" s="23"/>
      <c r="F66" s="14"/>
      <c r="G66" s="35"/>
      <c r="H66" s="13"/>
      <c r="I66" s="16"/>
      <c r="K66" s="16"/>
    </row>
    <row r="67" spans="1:11" s="1" customFormat="1" hidden="1" x14ac:dyDescent="0.3">
      <c r="A67"/>
      <c r="B67" s="8"/>
      <c r="C67" s="27"/>
      <c r="D67" s="8"/>
      <c r="E67" s="23"/>
      <c r="F67" s="14"/>
      <c r="G67" s="35"/>
      <c r="H67" s="13"/>
      <c r="I67" s="16"/>
      <c r="J67"/>
      <c r="K67" s="16"/>
    </row>
    <row r="68" spans="1:11" s="1" customFormat="1" x14ac:dyDescent="0.3">
      <c r="B68" s="7"/>
      <c r="C68" s="27"/>
      <c r="D68" s="7"/>
      <c r="E68" s="23"/>
      <c r="F68" s="19"/>
      <c r="G68" s="37"/>
      <c r="H68" s="20"/>
      <c r="I68" s="21"/>
      <c r="K68" s="21"/>
    </row>
    <row r="69" spans="1:11" hidden="1" x14ac:dyDescent="0.3">
      <c r="D69" s="8"/>
      <c r="E69" s="23"/>
      <c r="F69" s="14"/>
      <c r="G69" s="35"/>
      <c r="H69" s="13"/>
      <c r="I69" s="16"/>
      <c r="K69" s="16"/>
    </row>
    <row r="70" spans="1:11" hidden="1" x14ac:dyDescent="0.3">
      <c r="D70" s="8"/>
      <c r="E70" s="23"/>
      <c r="F70" s="14"/>
      <c r="G70" s="35"/>
      <c r="H70" s="13"/>
      <c r="I70" s="16"/>
      <c r="K70" s="16"/>
    </row>
    <row r="71" spans="1:11" hidden="1" x14ac:dyDescent="0.3">
      <c r="D71" s="8"/>
      <c r="E71" s="23"/>
      <c r="F71" s="14"/>
      <c r="G71" s="35"/>
      <c r="H71" s="13"/>
      <c r="I71" s="16"/>
      <c r="K71" s="16"/>
    </row>
    <row r="72" spans="1:11" hidden="1" x14ac:dyDescent="0.3">
      <c r="D72" s="8"/>
      <c r="E72" s="23"/>
      <c r="F72" s="14"/>
      <c r="G72" s="35"/>
      <c r="H72" s="13"/>
      <c r="I72" s="16"/>
      <c r="K72" s="16"/>
    </row>
    <row r="73" spans="1:11" hidden="1" x14ac:dyDescent="0.3">
      <c r="D73" s="8"/>
      <c r="E73" s="23"/>
      <c r="F73" s="14"/>
      <c r="G73" s="35"/>
      <c r="H73" s="13"/>
      <c r="I73" s="16"/>
      <c r="K73" s="16"/>
    </row>
    <row r="74" spans="1:11" hidden="1" x14ac:dyDescent="0.3">
      <c r="D74" s="8"/>
      <c r="E74" s="23"/>
      <c r="F74" s="14"/>
      <c r="G74" s="35"/>
      <c r="H74" s="13"/>
      <c r="I74" s="16"/>
      <c r="K74" s="16"/>
    </row>
    <row r="75" spans="1:11" hidden="1" x14ac:dyDescent="0.3">
      <c r="D75" s="8"/>
      <c r="E75" s="23"/>
      <c r="F75" s="14"/>
      <c r="G75" s="35"/>
      <c r="H75" s="13"/>
      <c r="I75" s="16"/>
      <c r="K75" s="16"/>
    </row>
    <row r="76" spans="1:11" hidden="1" x14ac:dyDescent="0.3">
      <c r="D76" s="8"/>
      <c r="E76" s="23"/>
      <c r="F76" s="14"/>
      <c r="G76" s="35"/>
      <c r="H76" s="13"/>
      <c r="I76" s="16"/>
      <c r="K76" s="16"/>
    </row>
    <row r="77" spans="1:11" hidden="1" x14ac:dyDescent="0.3">
      <c r="D77" s="8"/>
      <c r="E77" s="23"/>
      <c r="F77" s="14"/>
      <c r="G77" s="35"/>
      <c r="H77" s="13"/>
      <c r="I77" s="16"/>
      <c r="K77" s="16"/>
    </row>
    <row r="78" spans="1:11" s="1" customFormat="1" x14ac:dyDescent="0.3">
      <c r="B78" s="7"/>
      <c r="C78" s="27"/>
      <c r="D78" s="7"/>
      <c r="E78" s="23"/>
      <c r="F78" s="19"/>
      <c r="G78" s="37"/>
      <c r="H78" s="20"/>
      <c r="I78" s="21"/>
      <c r="K78" s="21"/>
    </row>
    <row r="79" spans="1:11" hidden="1" x14ac:dyDescent="0.3">
      <c r="D79" s="8"/>
      <c r="E79" s="23"/>
      <c r="F79" s="14"/>
      <c r="G79" s="35"/>
      <c r="H79" s="13"/>
      <c r="I79" s="16"/>
      <c r="K79" s="16"/>
    </row>
    <row r="80" spans="1:11" hidden="1" x14ac:dyDescent="0.3">
      <c r="D80" s="8"/>
      <c r="E80" s="23"/>
      <c r="F80" s="14"/>
      <c r="G80" s="35"/>
      <c r="H80" s="13"/>
      <c r="I80" s="16"/>
      <c r="K80" s="16"/>
    </row>
    <row r="81" spans="2:11" hidden="1" x14ac:dyDescent="0.3">
      <c r="D81" s="8"/>
      <c r="E81" s="23"/>
      <c r="F81" s="14"/>
      <c r="G81" s="35"/>
      <c r="H81" s="13"/>
      <c r="I81" s="16"/>
      <c r="K81" s="16"/>
    </row>
    <row r="82" spans="2:11" hidden="1" x14ac:dyDescent="0.3">
      <c r="D82" s="8"/>
      <c r="E82" s="23"/>
      <c r="F82" s="14"/>
      <c r="G82" s="35"/>
      <c r="H82" s="13"/>
      <c r="I82" s="16"/>
      <c r="K82" s="16"/>
    </row>
    <row r="83" spans="2:11" hidden="1" x14ac:dyDescent="0.3">
      <c r="D83" s="8"/>
      <c r="E83" s="23"/>
      <c r="F83" s="14"/>
      <c r="G83" s="35"/>
      <c r="H83" s="13"/>
      <c r="I83" s="16"/>
      <c r="K83" s="16"/>
    </row>
    <row r="84" spans="2:11" hidden="1" x14ac:dyDescent="0.3">
      <c r="D84" s="8"/>
      <c r="E84" s="23"/>
      <c r="F84" s="14"/>
      <c r="G84" s="35"/>
      <c r="H84" s="13"/>
      <c r="I84" s="16"/>
      <c r="K84" s="16"/>
    </row>
    <row r="85" spans="2:11" hidden="1" x14ac:dyDescent="0.3">
      <c r="D85" s="8"/>
      <c r="E85" s="23"/>
      <c r="F85" s="14"/>
      <c r="G85" s="35"/>
      <c r="H85" s="13"/>
      <c r="I85" s="16"/>
      <c r="K85" s="16"/>
    </row>
    <row r="86" spans="2:11" hidden="1" x14ac:dyDescent="0.3">
      <c r="D86" s="8"/>
      <c r="E86" s="23"/>
      <c r="F86" s="14"/>
      <c r="G86" s="35"/>
      <c r="H86" s="13"/>
      <c r="I86" s="16"/>
      <c r="K86" s="16"/>
    </row>
    <row r="87" spans="2:11" hidden="1" x14ac:dyDescent="0.3">
      <c r="D87" s="8"/>
      <c r="E87" s="23"/>
      <c r="F87" s="14"/>
      <c r="G87" s="35"/>
      <c r="H87" s="13"/>
      <c r="I87" s="16"/>
      <c r="K87" s="16"/>
    </row>
    <row r="88" spans="2:11" s="1" customFormat="1" x14ac:dyDescent="0.3">
      <c r="B88" s="7"/>
      <c r="C88" s="27"/>
      <c r="D88" s="7"/>
      <c r="E88" s="23"/>
      <c r="F88" s="19"/>
      <c r="G88" s="37"/>
      <c r="H88" s="20"/>
      <c r="I88" s="21"/>
      <c r="K88" s="21"/>
    </row>
  </sheetData>
  <mergeCells count="1">
    <mergeCell ref="B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workbookViewId="0">
      <selection activeCell="E7" sqref="E7"/>
    </sheetView>
  </sheetViews>
  <sheetFormatPr defaultRowHeight="14.4" x14ac:dyDescent="0.3"/>
  <cols>
    <col min="2" max="2" width="9.6640625" style="8" customWidth="1"/>
    <col min="3" max="3" width="8.88671875" style="27"/>
    <col min="4" max="6" width="9.77734375" style="6" customWidth="1"/>
    <col min="7" max="7" width="9.77734375" style="32" customWidth="1"/>
    <col min="8" max="8" width="9.44140625" customWidth="1"/>
    <col min="10" max="10" width="10" bestFit="1" customWidth="1"/>
  </cols>
  <sheetData>
    <row r="1" spans="1:11" s="1" customFormat="1" ht="15.6" x14ac:dyDescent="0.3">
      <c r="A1" s="38" t="s">
        <v>13</v>
      </c>
      <c r="B1" s="7"/>
      <c r="C1" s="26"/>
      <c r="D1" s="5"/>
      <c r="E1" s="5"/>
      <c r="F1" s="5"/>
      <c r="G1" s="31"/>
      <c r="I1" s="2">
        <v>42094</v>
      </c>
      <c r="J1" s="3" t="s">
        <v>8</v>
      </c>
    </row>
    <row r="2" spans="1:11" x14ac:dyDescent="0.3">
      <c r="B2" s="6"/>
      <c r="C2" s="11"/>
      <c r="D2" s="12"/>
      <c r="E2" s="12"/>
      <c r="F2" s="10"/>
      <c r="G2" s="33"/>
      <c r="H2" s="12"/>
      <c r="I2" s="11"/>
      <c r="J2" s="11"/>
    </row>
    <row r="3" spans="1:11" ht="15.6" x14ac:dyDescent="0.3">
      <c r="B3" s="30" t="s">
        <v>19</v>
      </c>
      <c r="D3" s="12"/>
      <c r="E3" s="12"/>
      <c r="F3" s="10"/>
      <c r="G3" s="33"/>
      <c r="H3" s="12"/>
      <c r="I3" s="11"/>
      <c r="J3" s="11"/>
    </row>
    <row r="4" spans="1:11" ht="15.6" x14ac:dyDescent="0.3">
      <c r="B4" s="30"/>
      <c r="D4" s="12"/>
      <c r="E4" s="12"/>
      <c r="F4" s="10"/>
      <c r="G4" s="33"/>
      <c r="H4" s="12"/>
      <c r="I4" s="11"/>
      <c r="J4" s="11"/>
    </row>
    <row r="5" spans="1:11" x14ac:dyDescent="0.3">
      <c r="B5" s="41" t="s">
        <v>15</v>
      </c>
      <c r="C5" s="41"/>
      <c r="D5" s="41"/>
      <c r="E5" s="41"/>
      <c r="F5" s="22">
        <f>1-(D48/D8)</f>
        <v>0.35049454260569601</v>
      </c>
      <c r="G5" s="33"/>
      <c r="H5" s="39" t="s">
        <v>14</v>
      </c>
      <c r="I5" s="40"/>
      <c r="J5" s="39">
        <f>J9</f>
        <v>-0.17</v>
      </c>
    </row>
    <row r="6" spans="1:11" x14ac:dyDescent="0.3">
      <c r="B6" s="25"/>
      <c r="C6" s="25"/>
      <c r="D6" s="22"/>
      <c r="E6" s="22"/>
      <c r="G6" s="33"/>
      <c r="H6" s="12"/>
      <c r="I6" s="11"/>
      <c r="J6" s="11"/>
    </row>
    <row r="7" spans="1:11" s="4" customFormat="1" ht="45" customHeight="1" x14ac:dyDescent="0.3">
      <c r="A7" s="4" t="s">
        <v>0</v>
      </c>
      <c r="B7" s="9" t="s">
        <v>3</v>
      </c>
      <c r="C7" s="28" t="s">
        <v>1</v>
      </c>
      <c r="D7" s="4" t="s">
        <v>2</v>
      </c>
      <c r="E7" s="4" t="s">
        <v>21</v>
      </c>
      <c r="F7" s="4" t="s">
        <v>4</v>
      </c>
      <c r="G7" s="34" t="s">
        <v>6</v>
      </c>
      <c r="H7" s="4" t="s">
        <v>5</v>
      </c>
      <c r="I7" s="4" t="s">
        <v>9</v>
      </c>
      <c r="J7" s="4" t="s">
        <v>7</v>
      </c>
      <c r="K7" s="4" t="s">
        <v>10</v>
      </c>
    </row>
    <row r="8" spans="1:11" x14ac:dyDescent="0.3">
      <c r="A8">
        <v>0</v>
      </c>
      <c r="B8" s="17">
        <v>10000</v>
      </c>
      <c r="C8" s="29">
        <v>19.3</v>
      </c>
      <c r="D8" s="8">
        <f>B8/C8</f>
        <v>518.13471502590676</v>
      </c>
      <c r="E8" s="8"/>
      <c r="F8" s="18">
        <v>1.41</v>
      </c>
      <c r="G8" s="35"/>
      <c r="H8" s="13">
        <f>D8*F8</f>
        <v>730.56994818652845</v>
      </c>
    </row>
    <row r="9" spans="1:11" x14ac:dyDescent="0.3">
      <c r="A9">
        <f>A8+1</f>
        <v>1</v>
      </c>
      <c r="C9" s="27">
        <f>B$8/D9</f>
        <v>19.3</v>
      </c>
      <c r="D9" s="8">
        <f>H8/F8</f>
        <v>518.13471502590676</v>
      </c>
      <c r="E9" s="15">
        <f>D9/D$8</f>
        <v>1</v>
      </c>
      <c r="F9" s="14">
        <f>F$8+G9</f>
        <v>1.77</v>
      </c>
      <c r="G9" s="36">
        <v>0.36</v>
      </c>
      <c r="H9" s="13">
        <f>D9*F9</f>
        <v>917.09844559585497</v>
      </c>
      <c r="I9" s="16">
        <f>(F9/F8)-1</f>
        <v>0.25531914893617036</v>
      </c>
      <c r="J9" s="42">
        <v>-0.17</v>
      </c>
      <c r="K9" s="16">
        <f>I9*J$9</f>
        <v>-4.3404255319148967E-2</v>
      </c>
    </row>
    <row r="10" spans="1:11" x14ac:dyDescent="0.3">
      <c r="A10">
        <f t="shared" ref="A10:A48" si="0">A9+1</f>
        <v>2</v>
      </c>
      <c r="C10" s="27">
        <f t="shared" ref="C10:C48" si="1">B$8/D10</f>
        <v>20.17571174377224</v>
      </c>
      <c r="D10" s="8">
        <f>D9*(1+K9)</f>
        <v>495.64546356520782</v>
      </c>
      <c r="E10" s="15">
        <f t="shared" ref="E10:E48" si="2">D10/D$8</f>
        <v>0.95659574468085107</v>
      </c>
      <c r="F10" s="14">
        <f>F$8+G10</f>
        <v>2.13</v>
      </c>
      <c r="G10" s="35">
        <f>G9+G$9</f>
        <v>0.72</v>
      </c>
      <c r="H10" s="13">
        <f t="shared" ref="H10:H48" si="3">D10*F10</f>
        <v>1055.7248373938926</v>
      </c>
      <c r="I10" s="16">
        <f t="shared" ref="I10:I48" si="4">(F10/F9)-1</f>
        <v>0.20338983050847448</v>
      </c>
      <c r="K10" s="16">
        <f>I10*J$9</f>
        <v>-3.4576271186440667E-2</v>
      </c>
    </row>
    <row r="11" spans="1:11" x14ac:dyDescent="0.3">
      <c r="A11">
        <f t="shared" si="0"/>
        <v>3</v>
      </c>
      <c r="C11" s="27">
        <f t="shared" si="1"/>
        <v>20.898296925606783</v>
      </c>
      <c r="D11" s="8">
        <f t="shared" ref="D11:D48" si="5">D10*(1+K10)</f>
        <v>478.50789160464808</v>
      </c>
      <c r="E11" s="15">
        <f t="shared" si="2"/>
        <v>0.92352023079697076</v>
      </c>
      <c r="F11" s="14">
        <f t="shared" ref="F11:F48" si="6">F$8+G11</f>
        <v>2.4900000000000002</v>
      </c>
      <c r="G11" s="35">
        <f t="shared" ref="G11:G48" si="7">G$9+G10</f>
        <v>1.08</v>
      </c>
      <c r="H11" s="13">
        <f t="shared" si="3"/>
        <v>1191.4846500955739</v>
      </c>
      <c r="I11" s="16">
        <f t="shared" si="4"/>
        <v>0.16901408450704247</v>
      </c>
      <c r="K11" s="16">
        <f t="shared" ref="K11:K48" si="8">I11*J$9</f>
        <v>-2.8732394366197223E-2</v>
      </c>
    </row>
    <row r="12" spans="1:11" x14ac:dyDescent="0.3">
      <c r="A12">
        <f t="shared" si="0"/>
        <v>4</v>
      </c>
      <c r="C12" s="27">
        <f t="shared" si="1"/>
        <v>21.51651800635269</v>
      </c>
      <c r="D12" s="8">
        <f t="shared" si="5"/>
        <v>464.75921415572577</v>
      </c>
      <c r="E12" s="15">
        <f t="shared" si="2"/>
        <v>0.89698528332055072</v>
      </c>
      <c r="F12" s="14">
        <f t="shared" si="6"/>
        <v>2.8499999999999996</v>
      </c>
      <c r="G12" s="35">
        <f t="shared" si="7"/>
        <v>1.44</v>
      </c>
      <c r="H12" s="13">
        <f t="shared" si="3"/>
        <v>1324.5637603438183</v>
      </c>
      <c r="I12" s="16">
        <f t="shared" si="4"/>
        <v>0.14457831325301185</v>
      </c>
      <c r="K12" s="16">
        <f t="shared" si="8"/>
        <v>-2.4578313253012015E-2</v>
      </c>
    </row>
    <row r="13" spans="1:11" x14ac:dyDescent="0.3">
      <c r="A13">
        <f t="shared" si="0"/>
        <v>5</v>
      </c>
      <c r="C13" s="27">
        <f t="shared" si="1"/>
        <v>22.058683232797346</v>
      </c>
      <c r="D13" s="8">
        <f t="shared" si="5"/>
        <v>453.33621660298269</v>
      </c>
      <c r="E13" s="15">
        <f t="shared" si="2"/>
        <v>0.87493889804375657</v>
      </c>
      <c r="F13" s="14">
        <f t="shared" si="6"/>
        <v>3.21</v>
      </c>
      <c r="G13" s="35">
        <f t="shared" si="7"/>
        <v>1.7999999999999998</v>
      </c>
      <c r="H13" s="13">
        <f t="shared" si="3"/>
        <v>1455.2092552955744</v>
      </c>
      <c r="I13" s="16">
        <f t="shared" si="4"/>
        <v>0.12631578947368438</v>
      </c>
      <c r="K13" s="16">
        <f t="shared" si="8"/>
        <v>-2.1473684210526346E-2</v>
      </c>
    </row>
    <row r="14" spans="1:11" x14ac:dyDescent="0.3">
      <c r="A14">
        <f t="shared" si="0"/>
        <v>6</v>
      </c>
      <c r="C14" s="27">
        <f t="shared" si="1"/>
        <v>22.542759327837217</v>
      </c>
      <c r="D14" s="8">
        <f t="shared" si="5"/>
        <v>443.60141784645549</v>
      </c>
      <c r="E14" s="15">
        <f t="shared" si="2"/>
        <v>0.85615073644365902</v>
      </c>
      <c r="F14" s="14">
        <f t="shared" si="6"/>
        <v>3.5699999999999994</v>
      </c>
      <c r="G14" s="35">
        <f t="shared" si="7"/>
        <v>2.1599999999999997</v>
      </c>
      <c r="H14" s="13">
        <f t="shared" si="3"/>
        <v>1583.6570617118459</v>
      </c>
      <c r="I14" s="16">
        <f t="shared" si="4"/>
        <v>0.11214953271028016</v>
      </c>
      <c r="K14" s="16">
        <f t="shared" si="8"/>
        <v>-1.9065420560747628E-2</v>
      </c>
    </row>
    <row r="15" spans="1:11" x14ac:dyDescent="0.3">
      <c r="A15">
        <f t="shared" si="0"/>
        <v>7</v>
      </c>
      <c r="C15" s="27">
        <f t="shared" si="1"/>
        <v>22.980899848309665</v>
      </c>
      <c r="D15" s="8">
        <f t="shared" si="5"/>
        <v>435.14397025386887</v>
      </c>
      <c r="E15" s="15">
        <f t="shared" si="2"/>
        <v>0.83982786258996689</v>
      </c>
      <c r="F15" s="14">
        <f t="shared" si="6"/>
        <v>3.9299999999999997</v>
      </c>
      <c r="G15" s="35">
        <f t="shared" si="7"/>
        <v>2.5199999999999996</v>
      </c>
      <c r="H15" s="13">
        <f t="shared" si="3"/>
        <v>1710.1158030977047</v>
      </c>
      <c r="I15" s="16">
        <f t="shared" si="4"/>
        <v>0.10084033613445387</v>
      </c>
      <c r="K15" s="16">
        <f t="shared" si="8"/>
        <v>-1.7142857142857158E-2</v>
      </c>
    </row>
    <row r="16" spans="1:11" x14ac:dyDescent="0.3">
      <c r="A16">
        <f t="shared" si="0"/>
        <v>8</v>
      </c>
      <c r="C16" s="27">
        <f t="shared" si="1"/>
        <v>23.381729496826694</v>
      </c>
      <c r="D16" s="8">
        <f t="shared" si="5"/>
        <v>427.68435933523114</v>
      </c>
      <c r="E16" s="15">
        <f t="shared" si="2"/>
        <v>0.8254308135169961</v>
      </c>
      <c r="F16" s="14">
        <f t="shared" si="6"/>
        <v>4.2899999999999991</v>
      </c>
      <c r="G16" s="35">
        <f t="shared" si="7"/>
        <v>2.8799999999999994</v>
      </c>
      <c r="H16" s="13">
        <f t="shared" si="3"/>
        <v>1834.7659015481413</v>
      </c>
      <c r="I16" s="16">
        <f t="shared" si="4"/>
        <v>9.1603053435114434E-2</v>
      </c>
      <c r="K16" s="16">
        <f t="shared" si="8"/>
        <v>-1.5572519083969455E-2</v>
      </c>
    </row>
    <row r="17" spans="1:11" s="1" customFormat="1" x14ac:dyDescent="0.3">
      <c r="A17">
        <f t="shared" si="0"/>
        <v>9</v>
      </c>
      <c r="B17" s="8"/>
      <c r="C17" s="27">
        <f t="shared" si="1"/>
        <v>23.751601768643742</v>
      </c>
      <c r="D17" s="8">
        <f t="shared" si="5"/>
        <v>421.02423648756798</v>
      </c>
      <c r="E17" s="15">
        <f t="shared" si="2"/>
        <v>0.81257677642100612</v>
      </c>
      <c r="F17" s="14">
        <f t="shared" si="6"/>
        <v>4.6499999999999995</v>
      </c>
      <c r="G17" s="35">
        <f t="shared" si="7"/>
        <v>3.2399999999999993</v>
      </c>
      <c r="H17" s="13">
        <f t="shared" si="3"/>
        <v>1957.7626996671909</v>
      </c>
      <c r="I17" s="16">
        <f t="shared" si="4"/>
        <v>8.3916083916083961E-2</v>
      </c>
      <c r="J17"/>
      <c r="K17" s="16">
        <f t="shared" si="8"/>
        <v>-1.4265734265734275E-2</v>
      </c>
    </row>
    <row r="18" spans="1:11" s="1" customFormat="1" x14ac:dyDescent="0.3">
      <c r="A18" s="1">
        <f t="shared" si="0"/>
        <v>10</v>
      </c>
      <c r="B18" s="7"/>
      <c r="C18" s="27">
        <f t="shared" si="1"/>
        <v>24.095339478689382</v>
      </c>
      <c r="D18" s="7">
        <f t="shared" si="5"/>
        <v>415.01801661040264</v>
      </c>
      <c r="E18" s="23">
        <f t="shared" si="2"/>
        <v>0.80098477205807705</v>
      </c>
      <c r="F18" s="19">
        <f t="shared" si="6"/>
        <v>5.0099999999999989</v>
      </c>
      <c r="G18" s="37">
        <f t="shared" si="7"/>
        <v>3.5999999999999992</v>
      </c>
      <c r="H18" s="20">
        <f t="shared" si="3"/>
        <v>2079.240263218117</v>
      </c>
      <c r="I18" s="21">
        <f t="shared" si="4"/>
        <v>7.7419354838709653E-2</v>
      </c>
      <c r="K18" s="21">
        <f t="shared" si="8"/>
        <v>-1.3161290322580642E-2</v>
      </c>
    </row>
    <row r="19" spans="1:11" hidden="1" x14ac:dyDescent="0.3">
      <c r="A19">
        <f t="shared" si="0"/>
        <v>11</v>
      </c>
      <c r="C19" s="27">
        <f t="shared" si="1"/>
        <v>24.416694686171901</v>
      </c>
      <c r="D19" s="8">
        <f t="shared" si="5"/>
        <v>409.55584400469155</v>
      </c>
      <c r="E19" s="23">
        <f t="shared" si="2"/>
        <v>0.79044277892905468</v>
      </c>
      <c r="F19" s="14">
        <f t="shared" si="6"/>
        <v>5.3699999999999992</v>
      </c>
      <c r="G19" s="35">
        <f t="shared" si="7"/>
        <v>3.9599999999999991</v>
      </c>
      <c r="H19" s="13">
        <f t="shared" si="3"/>
        <v>2199.3148823051934</v>
      </c>
      <c r="I19" s="16">
        <f t="shared" si="4"/>
        <v>7.1856287425149823E-2</v>
      </c>
      <c r="K19" s="16">
        <f t="shared" si="8"/>
        <v>-1.2215568862275471E-2</v>
      </c>
    </row>
    <row r="20" spans="1:11" hidden="1" x14ac:dyDescent="0.3">
      <c r="A20">
        <f t="shared" si="0"/>
        <v>12</v>
      </c>
      <c r="C20" s="27">
        <f t="shared" si="1"/>
        <v>24.71864702103969</v>
      </c>
      <c r="D20" s="8">
        <f t="shared" si="5"/>
        <v>404.55288638930489</v>
      </c>
      <c r="E20" s="23">
        <f t="shared" si="2"/>
        <v>0.78078707073135845</v>
      </c>
      <c r="F20" s="14">
        <f t="shared" si="6"/>
        <v>5.7299999999999995</v>
      </c>
      <c r="G20" s="35">
        <f t="shared" si="7"/>
        <v>4.3199999999999994</v>
      </c>
      <c r="H20" s="13">
        <f t="shared" si="3"/>
        <v>2318.0880390107168</v>
      </c>
      <c r="I20" s="16">
        <f t="shared" si="4"/>
        <v>6.7039106145251548E-2</v>
      </c>
      <c r="K20" s="16">
        <f t="shared" si="8"/>
        <v>-1.1396648044692764E-2</v>
      </c>
    </row>
    <row r="21" spans="1:11" hidden="1" x14ac:dyDescent="0.3">
      <c r="A21">
        <f t="shared" si="0"/>
        <v>13</v>
      </c>
      <c r="C21" s="27">
        <f t="shared" si="1"/>
        <v>25.003604299085129</v>
      </c>
      <c r="D21" s="8">
        <f t="shared" si="5"/>
        <v>399.94233952766143</v>
      </c>
      <c r="E21" s="23">
        <f t="shared" si="2"/>
        <v>0.77188871528838654</v>
      </c>
      <c r="F21" s="14">
        <f t="shared" si="6"/>
        <v>6.09</v>
      </c>
      <c r="G21" s="35">
        <f t="shared" si="7"/>
        <v>4.68</v>
      </c>
      <c r="H21" s="13">
        <f t="shared" si="3"/>
        <v>2435.6488477234579</v>
      </c>
      <c r="I21" s="16">
        <f t="shared" si="4"/>
        <v>6.2827225130890119E-2</v>
      </c>
      <c r="K21" s="16">
        <f t="shared" si="8"/>
        <v>-1.0680628272251321E-2</v>
      </c>
    </row>
    <row r="22" spans="1:11" hidden="1" x14ac:dyDescent="0.3">
      <c r="A22">
        <f t="shared" si="0"/>
        <v>14</v>
      </c>
      <c r="C22" s="27">
        <f t="shared" si="1"/>
        <v>25.273541602060014</v>
      </c>
      <c r="D22" s="8">
        <f t="shared" si="5"/>
        <v>395.67070406883192</v>
      </c>
      <c r="E22" s="23">
        <f t="shared" si="2"/>
        <v>0.7636444588528456</v>
      </c>
      <c r="F22" s="14">
        <f t="shared" si="6"/>
        <v>6.45</v>
      </c>
      <c r="G22" s="35">
        <f t="shared" si="7"/>
        <v>5.04</v>
      </c>
      <c r="H22" s="13">
        <f t="shared" si="3"/>
        <v>2552.0760412439658</v>
      </c>
      <c r="I22" s="16">
        <f t="shared" si="4"/>
        <v>5.9113300492610987E-2</v>
      </c>
      <c r="K22" s="16">
        <f t="shared" si="8"/>
        <v>-1.0049261083743868E-2</v>
      </c>
    </row>
    <row r="23" spans="1:11" hidden="1" x14ac:dyDescent="0.3">
      <c r="A23">
        <f t="shared" si="0"/>
        <v>15</v>
      </c>
      <c r="C23" s="27">
        <f t="shared" si="1"/>
        <v>25.530100244915321</v>
      </c>
      <c r="D23" s="8">
        <f t="shared" si="5"/>
        <v>391.69450586045548</v>
      </c>
      <c r="E23" s="23">
        <f t="shared" si="2"/>
        <v>0.75597039631067908</v>
      </c>
      <c r="F23" s="14">
        <f t="shared" si="6"/>
        <v>6.8100000000000005</v>
      </c>
      <c r="G23" s="35">
        <f t="shared" si="7"/>
        <v>5.4</v>
      </c>
      <c r="H23" s="13">
        <f t="shared" si="3"/>
        <v>2667.4395849097018</v>
      </c>
      <c r="I23" s="16">
        <f t="shared" si="4"/>
        <v>5.5813953488372148E-2</v>
      </c>
      <c r="K23" s="16">
        <f t="shared" si="8"/>
        <v>-9.4883720930232663E-3</v>
      </c>
    </row>
    <row r="24" spans="1:11" hidden="1" x14ac:dyDescent="0.3">
      <c r="A24">
        <f t="shared" si="0"/>
        <v>16</v>
      </c>
      <c r="C24" s="27">
        <f t="shared" si="1"/>
        <v>25.774659807742268</v>
      </c>
      <c r="D24" s="8">
        <f t="shared" si="5"/>
        <v>387.97796264205863</v>
      </c>
      <c r="E24" s="23">
        <f t="shared" si="2"/>
        <v>0.74879746789917312</v>
      </c>
      <c r="F24" s="14">
        <f t="shared" si="6"/>
        <v>7.1700000000000008</v>
      </c>
      <c r="G24" s="35">
        <f t="shared" si="7"/>
        <v>5.7600000000000007</v>
      </c>
      <c r="H24" s="13">
        <f t="shared" si="3"/>
        <v>2781.8019921435607</v>
      </c>
      <c r="I24" s="16">
        <f t="shared" si="4"/>
        <v>5.2863436123347984E-2</v>
      </c>
      <c r="K24" s="16">
        <f t="shared" si="8"/>
        <v>-8.9867841409691576E-3</v>
      </c>
    </row>
    <row r="25" spans="1:11" hidden="1" x14ac:dyDescent="0.3">
      <c r="A25">
        <f t="shared" si="0"/>
        <v>17</v>
      </c>
      <c r="C25" s="27">
        <f t="shared" si="1"/>
        <v>26.008391608986024</v>
      </c>
      <c r="D25" s="8">
        <f t="shared" si="5"/>
        <v>384.49128844034141</v>
      </c>
      <c r="E25" s="23">
        <f t="shared" si="2"/>
        <v>0.74206818668985886</v>
      </c>
      <c r="F25" s="14">
        <f t="shared" si="6"/>
        <v>7.5300000000000011</v>
      </c>
      <c r="G25" s="35">
        <f t="shared" si="7"/>
        <v>6.120000000000001</v>
      </c>
      <c r="H25" s="13">
        <f t="shared" si="3"/>
        <v>2895.2194019557714</v>
      </c>
      <c r="I25" s="16">
        <f t="shared" si="4"/>
        <v>5.0209205020920633E-2</v>
      </c>
      <c r="K25" s="16">
        <f t="shared" si="8"/>
        <v>-8.5355648535565074E-3</v>
      </c>
    </row>
    <row r="26" spans="1:11" hidden="1" x14ac:dyDescent="0.3">
      <c r="A26">
        <f t="shared" si="0"/>
        <v>18</v>
      </c>
      <c r="C26" s="27">
        <f t="shared" si="1"/>
        <v>26.232299099205182</v>
      </c>
      <c r="D26" s="8">
        <f t="shared" si="5"/>
        <v>381.20943811223134</v>
      </c>
      <c r="E26" s="23">
        <f t="shared" si="2"/>
        <v>0.73573421555660645</v>
      </c>
      <c r="F26" s="14">
        <f t="shared" si="6"/>
        <v>7.8900000000000015</v>
      </c>
      <c r="G26" s="35">
        <f t="shared" si="7"/>
        <v>6.4800000000000013</v>
      </c>
      <c r="H26" s="13">
        <f t="shared" si="3"/>
        <v>3007.7424667055056</v>
      </c>
      <c r="I26" s="16">
        <f t="shared" si="4"/>
        <v>4.7808764940239001E-2</v>
      </c>
      <c r="K26" s="16">
        <f t="shared" si="8"/>
        <v>-8.1274900398406302E-3</v>
      </c>
    </row>
    <row r="27" spans="1:11" s="1" customFormat="1" hidden="1" x14ac:dyDescent="0.3">
      <c r="A27">
        <f t="shared" si="0"/>
        <v>19</v>
      </c>
      <c r="B27" s="8"/>
      <c r="C27" s="27">
        <f t="shared" si="1"/>
        <v>26.447248850821421</v>
      </c>
      <c r="D27" s="8">
        <f t="shared" si="5"/>
        <v>378.11116220088093</v>
      </c>
      <c r="E27" s="23">
        <f t="shared" si="2"/>
        <v>0.72975454304770015</v>
      </c>
      <c r="F27" s="14">
        <f t="shared" si="6"/>
        <v>8.2500000000000018</v>
      </c>
      <c r="G27" s="35">
        <f t="shared" si="7"/>
        <v>6.8400000000000016</v>
      </c>
      <c r="H27" s="13">
        <f t="shared" si="3"/>
        <v>3119.4170881572682</v>
      </c>
      <c r="I27" s="16">
        <f t="shared" si="4"/>
        <v>4.5627376425855459E-2</v>
      </c>
      <c r="J27"/>
      <c r="K27" s="16">
        <f t="shared" si="8"/>
        <v>-7.7566539923954285E-3</v>
      </c>
    </row>
    <row r="28" spans="1:11" s="1" customFormat="1" x14ac:dyDescent="0.3">
      <c r="A28" s="1">
        <f t="shared" si="0"/>
        <v>20</v>
      </c>
      <c r="B28" s="7"/>
      <c r="C28" s="27">
        <f t="shared" si="1"/>
        <v>26.653994664952613</v>
      </c>
      <c r="D28" s="7">
        <f t="shared" si="5"/>
        <v>375.17828474502619</v>
      </c>
      <c r="E28" s="23">
        <f t="shared" si="2"/>
        <v>0.72409408955790056</v>
      </c>
      <c r="F28" s="19">
        <f t="shared" si="6"/>
        <v>8.6100000000000012</v>
      </c>
      <c r="G28" s="37">
        <f t="shared" si="7"/>
        <v>7.200000000000002</v>
      </c>
      <c r="H28" s="20">
        <f t="shared" si="3"/>
        <v>3230.285031654676</v>
      </c>
      <c r="I28" s="21">
        <f t="shared" si="4"/>
        <v>4.3636363636363473E-2</v>
      </c>
      <c r="K28" s="21">
        <f t="shared" si="8"/>
        <v>-7.4181818181817908E-3</v>
      </c>
    </row>
    <row r="29" spans="1:11" hidden="1" x14ac:dyDescent="0.3">
      <c r="A29">
        <f t="shared" si="0"/>
        <v>21</v>
      </c>
      <c r="C29" s="27">
        <f t="shared" si="1"/>
        <v>26.853196559429833</v>
      </c>
      <c r="D29" s="8">
        <f t="shared" si="5"/>
        <v>372.39514401455403</v>
      </c>
      <c r="E29" s="23">
        <f t="shared" si="2"/>
        <v>0.71872262794808928</v>
      </c>
      <c r="F29" s="14">
        <f t="shared" si="6"/>
        <v>8.9700000000000024</v>
      </c>
      <c r="G29" s="35">
        <f t="shared" si="7"/>
        <v>7.5600000000000023</v>
      </c>
      <c r="H29" s="13">
        <f t="shared" si="3"/>
        <v>3340.3844418105505</v>
      </c>
      <c r="I29" s="16">
        <f t="shared" si="4"/>
        <v>4.1811846689895571E-2</v>
      </c>
      <c r="K29" s="16">
        <f t="shared" si="8"/>
        <v>-7.1080139372822473E-3</v>
      </c>
    </row>
    <row r="30" spans="1:11" hidden="1" x14ac:dyDescent="0.3">
      <c r="A30">
        <f t="shared" si="0"/>
        <v>22</v>
      </c>
      <c r="C30" s="27">
        <f t="shared" si="1"/>
        <v>27.0454358947093</v>
      </c>
      <c r="D30" s="8">
        <f t="shared" si="5"/>
        <v>369.74815414072236</v>
      </c>
      <c r="E30" s="23">
        <f t="shared" si="2"/>
        <v>0.71361393749159419</v>
      </c>
      <c r="F30" s="14">
        <f t="shared" si="6"/>
        <v>9.3300000000000018</v>
      </c>
      <c r="G30" s="35">
        <f t="shared" si="7"/>
        <v>7.9200000000000026</v>
      </c>
      <c r="H30" s="13">
        <f t="shared" si="3"/>
        <v>3449.7502781329404</v>
      </c>
      <c r="I30" s="16">
        <f t="shared" si="4"/>
        <v>4.013377926421402E-2</v>
      </c>
      <c r="K30" s="16">
        <f t="shared" si="8"/>
        <v>-6.8227424749163837E-3</v>
      </c>
    </row>
    <row r="31" spans="1:11" hidden="1" x14ac:dyDescent="0.3">
      <c r="A31">
        <f t="shared" si="0"/>
        <v>23</v>
      </c>
      <c r="C31" s="27">
        <f t="shared" si="1"/>
        <v>27.23122754754203</v>
      </c>
      <c r="D31" s="8">
        <f t="shared" si="5"/>
        <v>367.22545770444452</v>
      </c>
      <c r="E31" s="23">
        <f t="shared" si="2"/>
        <v>0.7087451333695779</v>
      </c>
      <c r="F31" s="14">
        <f t="shared" si="6"/>
        <v>9.6900000000000031</v>
      </c>
      <c r="G31" s="35">
        <f t="shared" si="7"/>
        <v>8.2800000000000029</v>
      </c>
      <c r="H31" s="13">
        <f t="shared" si="3"/>
        <v>3558.4146851560686</v>
      </c>
      <c r="I31" s="16">
        <f t="shared" si="4"/>
        <v>3.8585209003215493E-2</v>
      </c>
      <c r="K31" s="16">
        <f t="shared" si="8"/>
        <v>-6.5594855305466339E-3</v>
      </c>
    </row>
    <row r="32" spans="1:11" hidden="1" x14ac:dyDescent="0.3">
      <c r="A32">
        <f t="shared" si="0"/>
        <v>24</v>
      </c>
      <c r="C32" s="27">
        <f t="shared" si="1"/>
        <v>27.411029800898408</v>
      </c>
      <c r="D32" s="8">
        <f t="shared" si="5"/>
        <v>364.81664762818383</v>
      </c>
      <c r="E32" s="23">
        <f t="shared" si="2"/>
        <v>0.70409612992239479</v>
      </c>
      <c r="F32" s="14">
        <f t="shared" si="6"/>
        <v>10.050000000000002</v>
      </c>
      <c r="G32" s="35">
        <f t="shared" si="7"/>
        <v>8.6400000000000023</v>
      </c>
      <c r="H32" s="13">
        <f t="shared" si="3"/>
        <v>3666.4073086632484</v>
      </c>
      <c r="I32" s="16">
        <f t="shared" si="4"/>
        <v>3.7151702786377694E-2</v>
      </c>
      <c r="K32" s="16">
        <f t="shared" si="8"/>
        <v>-6.3157894736842086E-3</v>
      </c>
    </row>
    <row r="33" spans="1:11" hidden="1" x14ac:dyDescent="0.3">
      <c r="A33">
        <f t="shared" si="0"/>
        <v>25</v>
      </c>
      <c r="C33" s="27">
        <f t="shared" si="1"/>
        <v>27.585252447938011</v>
      </c>
      <c r="D33" s="8">
        <f t="shared" si="5"/>
        <v>362.51254248526902</v>
      </c>
      <c r="E33" s="23">
        <f t="shared" si="2"/>
        <v>0.69964920699656918</v>
      </c>
      <c r="F33" s="14">
        <f t="shared" si="6"/>
        <v>10.410000000000002</v>
      </c>
      <c r="G33" s="35">
        <f t="shared" si="7"/>
        <v>9.0000000000000018</v>
      </c>
      <c r="H33" s="13">
        <f t="shared" si="3"/>
        <v>3773.7555672716512</v>
      </c>
      <c r="I33" s="16">
        <f t="shared" si="4"/>
        <v>3.5820895522387985E-2</v>
      </c>
      <c r="K33" s="16">
        <f t="shared" si="8"/>
        <v>-6.0895522388059583E-3</v>
      </c>
    </row>
    <row r="34" spans="1:11" hidden="1" x14ac:dyDescent="0.3">
      <c r="A34">
        <f t="shared" si="0"/>
        <v>26</v>
      </c>
      <c r="C34" s="27">
        <f t="shared" si="1"/>
        <v>27.754263485281214</v>
      </c>
      <c r="D34" s="8">
        <f t="shared" si="5"/>
        <v>360.30500342058264</v>
      </c>
      <c r="E34" s="23">
        <f t="shared" si="2"/>
        <v>0.69538865660172444</v>
      </c>
      <c r="F34" s="14">
        <f t="shared" si="6"/>
        <v>10.770000000000001</v>
      </c>
      <c r="G34" s="35">
        <f t="shared" si="7"/>
        <v>9.3600000000000012</v>
      </c>
      <c r="H34" s="13">
        <f t="shared" si="3"/>
        <v>3880.4848868396753</v>
      </c>
      <c r="I34" s="16">
        <f t="shared" si="4"/>
        <v>3.4582132564841439E-2</v>
      </c>
      <c r="K34" s="16">
        <f t="shared" si="8"/>
        <v>-5.8789625360230451E-3</v>
      </c>
    </row>
    <row r="35" spans="1:11" hidden="1" x14ac:dyDescent="0.3">
      <c r="A35">
        <f t="shared" si="0"/>
        <v>27</v>
      </c>
      <c r="C35" s="27">
        <f t="shared" si="1"/>
        <v>27.918394681680724</v>
      </c>
      <c r="D35" s="8">
        <f t="shared" si="5"/>
        <v>358.18678380393135</v>
      </c>
      <c r="E35" s="23">
        <f t="shared" si="2"/>
        <v>0.69130049274158745</v>
      </c>
      <c r="F35" s="14">
        <f t="shared" si="6"/>
        <v>11.13</v>
      </c>
      <c r="G35" s="35">
        <f t="shared" si="7"/>
        <v>9.7200000000000006</v>
      </c>
      <c r="H35" s="13">
        <f t="shared" si="3"/>
        <v>3986.6189037377562</v>
      </c>
      <c r="I35" s="16">
        <f t="shared" si="4"/>
        <v>3.3426183844011081E-2</v>
      </c>
      <c r="K35" s="16">
        <f t="shared" si="8"/>
        <v>-5.6824512534818846E-3</v>
      </c>
    </row>
    <row r="36" spans="1:11" hidden="1" x14ac:dyDescent="0.3">
      <c r="A36">
        <f t="shared" si="0"/>
        <v>28</v>
      </c>
      <c r="C36" s="27">
        <f t="shared" si="1"/>
        <v>28.077946242501621</v>
      </c>
      <c r="D36" s="8">
        <f t="shared" si="5"/>
        <v>356.15140486532408</v>
      </c>
      <c r="E36" s="23">
        <f t="shared" si="2"/>
        <v>0.68737221139007543</v>
      </c>
      <c r="F36" s="14">
        <f t="shared" si="6"/>
        <v>11.49</v>
      </c>
      <c r="G36" s="35">
        <f t="shared" si="7"/>
        <v>10.08</v>
      </c>
      <c r="H36" s="13">
        <f t="shared" si="3"/>
        <v>4092.1796419025736</v>
      </c>
      <c r="I36" s="16">
        <f t="shared" si="4"/>
        <v>3.2345013477088846E-2</v>
      </c>
      <c r="K36" s="16">
        <f t="shared" si="8"/>
        <v>-5.4986522911051041E-3</v>
      </c>
    </row>
    <row r="37" spans="1:11" hidden="1" x14ac:dyDescent="0.3">
      <c r="A37">
        <f t="shared" si="0"/>
        <v>29</v>
      </c>
      <c r="C37" s="27">
        <f t="shared" si="1"/>
        <v>28.233190741457342</v>
      </c>
      <c r="D37" s="8">
        <f t="shared" si="5"/>
        <v>354.19305212698106</v>
      </c>
      <c r="E37" s="23">
        <f t="shared" si="2"/>
        <v>0.68359259060507338</v>
      </c>
      <c r="F37" s="14">
        <f t="shared" si="6"/>
        <v>11.85</v>
      </c>
      <c r="G37" s="35">
        <f t="shared" si="7"/>
        <v>10.44</v>
      </c>
      <c r="H37" s="13">
        <f t="shared" si="3"/>
        <v>4197.1876677047258</v>
      </c>
      <c r="I37" s="16">
        <f t="shared" si="4"/>
        <v>3.1331592689294974E-2</v>
      </c>
      <c r="K37" s="16">
        <f t="shared" si="8"/>
        <v>-5.3263707571801462E-3</v>
      </c>
    </row>
    <row r="38" spans="1:11" s="1" customFormat="1" x14ac:dyDescent="0.3">
      <c r="A38" s="1">
        <f t="shared" si="0"/>
        <v>30</v>
      </c>
      <c r="B38" s="7"/>
      <c r="C38" s="27">
        <f t="shared" si="1"/>
        <v>28.384376454163593</v>
      </c>
      <c r="D38" s="7">
        <f t="shared" si="5"/>
        <v>352.30648861173552</v>
      </c>
      <c r="E38" s="23">
        <f t="shared" si="2"/>
        <v>0.67995152302064954</v>
      </c>
      <c r="F38" s="19">
        <f t="shared" si="6"/>
        <v>12.209999999999999</v>
      </c>
      <c r="G38" s="37">
        <f t="shared" si="7"/>
        <v>10.799999999999999</v>
      </c>
      <c r="H38" s="20">
        <f t="shared" si="3"/>
        <v>4301.6622259492906</v>
      </c>
      <c r="I38" s="21">
        <f t="shared" si="4"/>
        <v>3.0379746835442978E-2</v>
      </c>
      <c r="K38" s="21">
        <f t="shared" si="8"/>
        <v>-5.1645569620253065E-3</v>
      </c>
    </row>
    <row r="39" spans="1:11" hidden="1" x14ac:dyDescent="0.3">
      <c r="A39">
        <f t="shared" si="0"/>
        <v>31</v>
      </c>
      <c r="C39" s="27">
        <f t="shared" si="1"/>
        <v>28.531730200006667</v>
      </c>
      <c r="D39" s="8">
        <f t="shared" si="5"/>
        <v>350.48698168320908</v>
      </c>
      <c r="E39" s="23">
        <f t="shared" si="2"/>
        <v>0.67643987464859345</v>
      </c>
      <c r="F39" s="14">
        <f t="shared" si="6"/>
        <v>12.569999999999999</v>
      </c>
      <c r="G39" s="35">
        <f t="shared" si="7"/>
        <v>11.159999999999998</v>
      </c>
      <c r="H39" s="13">
        <f t="shared" si="3"/>
        <v>4405.6213597579372</v>
      </c>
      <c r="I39" s="16">
        <f t="shared" si="4"/>
        <v>2.9484029484029506E-2</v>
      </c>
      <c r="K39" s="16">
        <f t="shared" si="8"/>
        <v>-5.0122850122850168E-3</v>
      </c>
    </row>
    <row r="40" spans="1:11" hidden="1" x14ac:dyDescent="0.3">
      <c r="A40">
        <f t="shared" si="0"/>
        <v>32</v>
      </c>
      <c r="C40" s="27">
        <f t="shared" si="1"/>
        <v>28.675459777268653</v>
      </c>
      <c r="D40" s="8">
        <f t="shared" si="5"/>
        <v>348.73024103791732</v>
      </c>
      <c r="E40" s="23">
        <f t="shared" si="2"/>
        <v>0.67304936520318037</v>
      </c>
      <c r="F40" s="14">
        <f t="shared" si="6"/>
        <v>12.929999999999998</v>
      </c>
      <c r="G40" s="35">
        <f t="shared" si="7"/>
        <v>11.519999999999998</v>
      </c>
      <c r="H40" s="13">
        <f t="shared" si="3"/>
        <v>4509.0820166202702</v>
      </c>
      <c r="I40" s="16">
        <f t="shared" si="4"/>
        <v>2.8639618138424749E-2</v>
      </c>
      <c r="K40" s="16">
        <f t="shared" si="8"/>
        <v>-4.868735083532208E-3</v>
      </c>
    </row>
    <row r="41" spans="1:11" hidden="1" x14ac:dyDescent="0.3">
      <c r="A41">
        <f t="shared" si="0"/>
        <v>33</v>
      </c>
      <c r="C41" s="27">
        <f t="shared" si="1"/>
        <v>28.815756059755291</v>
      </c>
      <c r="D41" s="8">
        <f t="shared" si="5"/>
        <v>347.03236587868736</v>
      </c>
      <c r="E41" s="23">
        <f t="shared" si="2"/>
        <v>0.66977246614586661</v>
      </c>
      <c r="F41" s="14">
        <f t="shared" si="6"/>
        <v>13.289999999999997</v>
      </c>
      <c r="G41" s="35">
        <f t="shared" si="7"/>
        <v>11.879999999999997</v>
      </c>
      <c r="H41" s="13">
        <f t="shared" si="3"/>
        <v>4612.0601425277537</v>
      </c>
      <c r="I41" s="16">
        <f t="shared" si="4"/>
        <v>2.7842227378190199E-2</v>
      </c>
      <c r="K41" s="16">
        <f t="shared" si="8"/>
        <v>-4.7331786542923341E-3</v>
      </c>
    </row>
    <row r="42" spans="1:11" hidden="1" x14ac:dyDescent="0.3">
      <c r="A42">
        <f t="shared" si="0"/>
        <v>34</v>
      </c>
      <c r="C42" s="27">
        <f t="shared" si="1"/>
        <v>28.952794810132715</v>
      </c>
      <c r="D42" s="8">
        <f t="shared" si="5"/>
        <v>345.38979969216177</v>
      </c>
      <c r="E42" s="23">
        <f t="shared" si="2"/>
        <v>0.66660231340587217</v>
      </c>
      <c r="F42" s="14">
        <f t="shared" si="6"/>
        <v>13.649999999999997</v>
      </c>
      <c r="G42" s="35">
        <f t="shared" si="7"/>
        <v>12.239999999999997</v>
      </c>
      <c r="H42" s="13">
        <f t="shared" si="3"/>
        <v>4714.5707657980074</v>
      </c>
      <c r="I42" s="16">
        <f t="shared" si="4"/>
        <v>2.7088036117381531E-2</v>
      </c>
      <c r="K42" s="16">
        <f t="shared" si="8"/>
        <v>-4.6049661399548605E-3</v>
      </c>
    </row>
    <row r="43" spans="1:11" hidden="1" x14ac:dyDescent="0.3">
      <c r="A43">
        <f t="shared" si="0"/>
        <v>35</v>
      </c>
      <c r="C43" s="27">
        <f t="shared" si="1"/>
        <v>29.086738254918345</v>
      </c>
      <c r="D43" s="8">
        <f t="shared" si="5"/>
        <v>343.79929135949357</v>
      </c>
      <c r="E43" s="23">
        <f t="shared" si="2"/>
        <v>0.66353263232382254</v>
      </c>
      <c r="F43" s="14">
        <f t="shared" si="6"/>
        <v>14.009999999999996</v>
      </c>
      <c r="G43" s="35">
        <f t="shared" si="7"/>
        <v>12.599999999999996</v>
      </c>
      <c r="H43" s="13">
        <f t="shared" si="3"/>
        <v>4816.628071946504</v>
      </c>
      <c r="I43" s="16">
        <f t="shared" si="4"/>
        <v>2.637362637362628E-2</v>
      </c>
      <c r="K43" s="16">
        <f t="shared" si="8"/>
        <v>-4.4835164835164681E-3</v>
      </c>
    </row>
    <row r="44" spans="1:11" hidden="1" x14ac:dyDescent="0.3">
      <c r="A44">
        <f t="shared" si="0"/>
        <v>36</v>
      </c>
      <c r="C44" s="27">
        <f t="shared" si="1"/>
        <v>29.217736457938553</v>
      </c>
      <c r="D44" s="8">
        <f t="shared" si="5"/>
        <v>342.257861569662</v>
      </c>
      <c r="E44" s="23">
        <f t="shared" si="2"/>
        <v>0.66055767282944766</v>
      </c>
      <c r="F44" s="14">
        <f t="shared" si="6"/>
        <v>14.369999999999996</v>
      </c>
      <c r="G44" s="35">
        <f t="shared" si="7"/>
        <v>12.959999999999996</v>
      </c>
      <c r="H44" s="13">
        <f t="shared" si="3"/>
        <v>4918.2454707560419</v>
      </c>
      <c r="I44" s="16">
        <f t="shared" si="4"/>
        <v>2.5695931477516032E-2</v>
      </c>
      <c r="K44" s="16">
        <f t="shared" si="8"/>
        <v>-4.3683083511777254E-3</v>
      </c>
    </row>
    <row r="45" spans="1:11" hidden="1" x14ac:dyDescent="0.3">
      <c r="A45">
        <f t="shared" si="0"/>
        <v>37</v>
      </c>
      <c r="C45" s="27">
        <f t="shared" si="1"/>
        <v>29.345928522576788</v>
      </c>
      <c r="D45" s="8">
        <f t="shared" si="5"/>
        <v>340.76277369471103</v>
      </c>
      <c r="E45" s="23">
        <f t="shared" si="2"/>
        <v>0.65767215323079231</v>
      </c>
      <c r="F45" s="14">
        <f t="shared" si="6"/>
        <v>14.729999999999995</v>
      </c>
      <c r="G45" s="35">
        <f t="shared" si="7"/>
        <v>13.319999999999995</v>
      </c>
      <c r="H45" s="13">
        <f t="shared" si="3"/>
        <v>5019.4356565230919</v>
      </c>
      <c r="I45" s="16">
        <f t="shared" si="4"/>
        <v>2.5052192066805867E-2</v>
      </c>
      <c r="K45" s="16">
        <f t="shared" si="8"/>
        <v>-4.2588726513569973E-3</v>
      </c>
    </row>
    <row r="46" spans="1:11" hidden="1" x14ac:dyDescent="0.3">
      <c r="A46">
        <f t="shared" si="0"/>
        <v>38</v>
      </c>
      <c r="C46" s="27">
        <f t="shared" si="1"/>
        <v>29.471443647924946</v>
      </c>
      <c r="D46" s="8">
        <f t="shared" si="5"/>
        <v>339.31150843722207</v>
      </c>
      <c r="E46" s="23">
        <f t="shared" si="2"/>
        <v>0.65487121128383863</v>
      </c>
      <c r="F46" s="14">
        <f t="shared" si="6"/>
        <v>15.089999999999995</v>
      </c>
      <c r="G46" s="35">
        <f t="shared" si="7"/>
        <v>13.679999999999994</v>
      </c>
      <c r="H46" s="13">
        <f t="shared" si="3"/>
        <v>5120.2106623176796</v>
      </c>
      <c r="I46" s="16">
        <f t="shared" si="4"/>
        <v>2.4439918533604832E-2</v>
      </c>
      <c r="K46" s="16">
        <f t="shared" si="8"/>
        <v>-4.1547861507128222E-3</v>
      </c>
    </row>
    <row r="47" spans="1:11" hidden="1" x14ac:dyDescent="0.3">
      <c r="A47">
        <f t="shared" si="0"/>
        <v>39</v>
      </c>
      <c r="C47" s="27">
        <f t="shared" si="1"/>
        <v>29.594402059741387</v>
      </c>
      <c r="D47" s="8">
        <f t="shared" si="5"/>
        <v>337.90174168118961</v>
      </c>
      <c r="E47" s="23">
        <f t="shared" si="2"/>
        <v>0.65215036144469596</v>
      </c>
      <c r="F47" s="14">
        <f t="shared" si="6"/>
        <v>15.449999999999994</v>
      </c>
      <c r="G47" s="35">
        <f t="shared" si="7"/>
        <v>14.039999999999994</v>
      </c>
      <c r="H47" s="13">
        <f t="shared" si="3"/>
        <v>5220.5819089743773</v>
      </c>
      <c r="I47" s="16">
        <f t="shared" si="4"/>
        <v>2.385685884691835E-2</v>
      </c>
      <c r="K47" s="16">
        <f t="shared" si="8"/>
        <v>-4.0556660039761201E-3</v>
      </c>
    </row>
    <row r="48" spans="1:11" s="1" customFormat="1" x14ac:dyDescent="0.3">
      <c r="A48" s="1">
        <f t="shared" si="0"/>
        <v>40</v>
      </c>
      <c r="B48" s="7"/>
      <c r="C48" s="27">
        <f t="shared" si="1"/>
        <v>29.714915833699131</v>
      </c>
      <c r="D48" s="7">
        <f t="shared" si="5"/>
        <v>336.53132507476892</v>
      </c>
      <c r="E48" s="23">
        <f t="shared" si="2"/>
        <v>0.64950545739430399</v>
      </c>
      <c r="F48" s="19">
        <f t="shared" si="6"/>
        <v>15.809999999999993</v>
      </c>
      <c r="G48" s="37">
        <f t="shared" si="7"/>
        <v>14.399999999999993</v>
      </c>
      <c r="H48" s="20">
        <f t="shared" si="3"/>
        <v>5320.5602494320947</v>
      </c>
      <c r="I48" s="21">
        <f t="shared" si="4"/>
        <v>2.3300970873786353E-2</v>
      </c>
      <c r="K48" s="21">
        <f t="shared" si="8"/>
        <v>-3.9611650485436804E-3</v>
      </c>
    </row>
    <row r="49" spans="1:11" x14ac:dyDescent="0.3">
      <c r="D49" s="15"/>
      <c r="E49" s="15"/>
    </row>
    <row r="50" spans="1:11" x14ac:dyDescent="0.3">
      <c r="C50" s="6" t="s">
        <v>11</v>
      </c>
      <c r="D50" s="12"/>
      <c r="E50" s="12"/>
      <c r="F50" s="10"/>
      <c r="G50" s="33"/>
      <c r="H50" s="12"/>
      <c r="J50" s="11"/>
    </row>
    <row r="51" spans="1:11" x14ac:dyDescent="0.3">
      <c r="B51" s="6"/>
      <c r="C51" s="11" t="s">
        <v>12</v>
      </c>
      <c r="D51" s="12"/>
      <c r="E51" s="12"/>
      <c r="F51" s="10"/>
      <c r="G51" s="33"/>
      <c r="H51" s="12"/>
      <c r="I51" s="11"/>
      <c r="J51" s="11"/>
    </row>
    <row r="52" spans="1:11" x14ac:dyDescent="0.3">
      <c r="D52" s="8"/>
      <c r="E52" s="15"/>
      <c r="F52" s="14"/>
      <c r="G52" s="35"/>
      <c r="H52" s="13"/>
      <c r="I52" s="16"/>
      <c r="K52" s="16"/>
    </row>
    <row r="53" spans="1:11" x14ac:dyDescent="0.3">
      <c r="D53" s="8"/>
      <c r="E53" s="15"/>
      <c r="F53" s="14"/>
      <c r="G53" s="35"/>
      <c r="H53" s="13"/>
      <c r="I53" s="16"/>
      <c r="K53" s="16"/>
    </row>
    <row r="54" spans="1:11" x14ac:dyDescent="0.3">
      <c r="D54" s="8"/>
      <c r="E54" s="15"/>
      <c r="F54" s="14"/>
      <c r="G54" s="35"/>
      <c r="H54" s="13"/>
      <c r="I54" s="16"/>
      <c r="K54" s="16"/>
    </row>
    <row r="55" spans="1:11" x14ac:dyDescent="0.3">
      <c r="D55" s="8"/>
      <c r="E55" s="15"/>
      <c r="F55" s="14"/>
      <c r="G55" s="35"/>
      <c r="H55" s="13"/>
      <c r="I55" s="16"/>
      <c r="K55" s="16"/>
    </row>
    <row r="56" spans="1:11" x14ac:dyDescent="0.3">
      <c r="D56" s="8"/>
      <c r="E56" s="15"/>
      <c r="F56" s="14"/>
      <c r="G56" s="35"/>
      <c r="H56" s="13"/>
      <c r="I56" s="16"/>
      <c r="K56" s="16"/>
    </row>
    <row r="57" spans="1:11" s="1" customFormat="1" x14ac:dyDescent="0.3">
      <c r="A57"/>
      <c r="B57" s="8"/>
      <c r="C57" s="27"/>
      <c r="D57" s="8"/>
      <c r="E57" s="15"/>
      <c r="F57" s="14"/>
      <c r="G57" s="35"/>
      <c r="H57" s="13"/>
      <c r="I57" s="16"/>
      <c r="J57"/>
      <c r="K57" s="16"/>
    </row>
    <row r="58" spans="1:11" s="1" customFormat="1" x14ac:dyDescent="0.3">
      <c r="B58" s="7"/>
      <c r="C58" s="27"/>
      <c r="D58" s="7"/>
      <c r="E58" s="23"/>
      <c r="F58" s="19"/>
      <c r="G58" s="37"/>
      <c r="H58" s="20"/>
      <c r="I58" s="21"/>
      <c r="K58" s="21"/>
    </row>
    <row r="59" spans="1:11" hidden="1" x14ac:dyDescent="0.3">
      <c r="D59" s="8"/>
      <c r="E59" s="23"/>
      <c r="F59" s="14"/>
      <c r="G59" s="35"/>
      <c r="H59" s="13"/>
      <c r="I59" s="16"/>
      <c r="K59" s="16"/>
    </row>
    <row r="60" spans="1:11" hidden="1" x14ac:dyDescent="0.3">
      <c r="D60" s="8"/>
      <c r="E60" s="23"/>
      <c r="F60" s="14"/>
      <c r="G60" s="35"/>
      <c r="H60" s="13"/>
      <c r="I60" s="16"/>
      <c r="K60" s="16"/>
    </row>
    <row r="61" spans="1:11" hidden="1" x14ac:dyDescent="0.3">
      <c r="D61" s="8"/>
      <c r="E61" s="23"/>
      <c r="F61" s="14"/>
      <c r="G61" s="35"/>
      <c r="H61" s="13"/>
      <c r="I61" s="16"/>
      <c r="K61" s="16"/>
    </row>
    <row r="62" spans="1:11" hidden="1" x14ac:dyDescent="0.3">
      <c r="D62" s="8"/>
      <c r="E62" s="23"/>
      <c r="F62" s="14"/>
      <c r="G62" s="35"/>
      <c r="H62" s="13"/>
      <c r="I62" s="16"/>
      <c r="K62" s="16"/>
    </row>
    <row r="63" spans="1:11" hidden="1" x14ac:dyDescent="0.3">
      <c r="D63" s="8"/>
      <c r="E63" s="23"/>
      <c r="F63" s="14"/>
      <c r="G63" s="35"/>
      <c r="H63" s="13"/>
      <c r="I63" s="16"/>
      <c r="K63" s="16"/>
    </row>
    <row r="64" spans="1:11" hidden="1" x14ac:dyDescent="0.3">
      <c r="D64" s="8"/>
      <c r="E64" s="23"/>
      <c r="F64" s="14"/>
      <c r="G64" s="35"/>
      <c r="H64" s="13"/>
      <c r="I64" s="16"/>
      <c r="K64" s="16"/>
    </row>
    <row r="65" spans="1:11" hidden="1" x14ac:dyDescent="0.3">
      <c r="D65" s="8"/>
      <c r="E65" s="23"/>
      <c r="F65" s="14"/>
      <c r="G65" s="35"/>
      <c r="H65" s="13"/>
      <c r="I65" s="16"/>
      <c r="K65" s="16"/>
    </row>
    <row r="66" spans="1:11" hidden="1" x14ac:dyDescent="0.3">
      <c r="D66" s="8"/>
      <c r="E66" s="23"/>
      <c r="F66" s="14"/>
      <c r="G66" s="35"/>
      <c r="H66" s="13"/>
      <c r="I66" s="16"/>
      <c r="K66" s="16"/>
    </row>
    <row r="67" spans="1:11" s="1" customFormat="1" hidden="1" x14ac:dyDescent="0.3">
      <c r="A67"/>
      <c r="B67" s="8"/>
      <c r="C67" s="27"/>
      <c r="D67" s="8"/>
      <c r="E67" s="23"/>
      <c r="F67" s="14"/>
      <c r="G67" s="35"/>
      <c r="H67" s="13"/>
      <c r="I67" s="16"/>
      <c r="J67"/>
      <c r="K67" s="16"/>
    </row>
    <row r="68" spans="1:11" s="1" customFormat="1" x14ac:dyDescent="0.3">
      <c r="B68" s="7"/>
      <c r="C68" s="27"/>
      <c r="D68" s="7"/>
      <c r="E68" s="23"/>
      <c r="F68" s="19"/>
      <c r="G68" s="37"/>
      <c r="H68" s="20"/>
      <c r="I68" s="21"/>
      <c r="K68" s="21"/>
    </row>
    <row r="69" spans="1:11" hidden="1" x14ac:dyDescent="0.3">
      <c r="D69" s="8"/>
      <c r="E69" s="23"/>
      <c r="F69" s="14"/>
      <c r="G69" s="35"/>
      <c r="H69" s="13"/>
      <c r="I69" s="16"/>
      <c r="K69" s="16"/>
    </row>
    <row r="70" spans="1:11" hidden="1" x14ac:dyDescent="0.3">
      <c r="D70" s="8"/>
      <c r="E70" s="23"/>
      <c r="F70" s="14"/>
      <c r="G70" s="35"/>
      <c r="H70" s="13"/>
      <c r="I70" s="16"/>
      <c r="K70" s="16"/>
    </row>
    <row r="71" spans="1:11" hidden="1" x14ac:dyDescent="0.3">
      <c r="D71" s="8"/>
      <c r="E71" s="23"/>
      <c r="F71" s="14"/>
      <c r="G71" s="35"/>
      <c r="H71" s="13"/>
      <c r="I71" s="16"/>
      <c r="K71" s="16"/>
    </row>
    <row r="72" spans="1:11" hidden="1" x14ac:dyDescent="0.3">
      <c r="D72" s="8"/>
      <c r="E72" s="23"/>
      <c r="F72" s="14"/>
      <c r="G72" s="35"/>
      <c r="H72" s="13"/>
      <c r="I72" s="16"/>
      <c r="K72" s="16"/>
    </row>
    <row r="73" spans="1:11" hidden="1" x14ac:dyDescent="0.3">
      <c r="D73" s="8"/>
      <c r="E73" s="23"/>
      <c r="F73" s="14"/>
      <c r="G73" s="35"/>
      <c r="H73" s="13"/>
      <c r="I73" s="16"/>
      <c r="K73" s="16"/>
    </row>
    <row r="74" spans="1:11" hidden="1" x14ac:dyDescent="0.3">
      <c r="D74" s="8"/>
      <c r="E74" s="23"/>
      <c r="F74" s="14"/>
      <c r="G74" s="35"/>
      <c r="H74" s="13"/>
      <c r="I74" s="16"/>
      <c r="K74" s="16"/>
    </row>
    <row r="75" spans="1:11" hidden="1" x14ac:dyDescent="0.3">
      <c r="D75" s="8"/>
      <c r="E75" s="23"/>
      <c r="F75" s="14"/>
      <c r="G75" s="35"/>
      <c r="H75" s="13"/>
      <c r="I75" s="16"/>
      <c r="K75" s="16"/>
    </row>
    <row r="76" spans="1:11" hidden="1" x14ac:dyDescent="0.3">
      <c r="D76" s="8"/>
      <c r="E76" s="23"/>
      <c r="F76" s="14"/>
      <c r="G76" s="35"/>
      <c r="H76" s="13"/>
      <c r="I76" s="16"/>
      <c r="K76" s="16"/>
    </row>
    <row r="77" spans="1:11" hidden="1" x14ac:dyDescent="0.3">
      <c r="D77" s="8"/>
      <c r="E77" s="23"/>
      <c r="F77" s="14"/>
      <c r="G77" s="35"/>
      <c r="H77" s="13"/>
      <c r="I77" s="16"/>
      <c r="K77" s="16"/>
    </row>
    <row r="78" spans="1:11" s="1" customFormat="1" x14ac:dyDescent="0.3">
      <c r="B78" s="7"/>
      <c r="C78" s="27"/>
      <c r="D78" s="7"/>
      <c r="E78" s="23"/>
      <c r="F78" s="19"/>
      <c r="G78" s="37"/>
      <c r="H78" s="20"/>
      <c r="I78" s="21"/>
      <c r="K78" s="21"/>
    </row>
    <row r="79" spans="1:11" hidden="1" x14ac:dyDescent="0.3">
      <c r="D79" s="8"/>
      <c r="E79" s="23"/>
      <c r="F79" s="14"/>
      <c r="G79" s="35"/>
      <c r="H79" s="13"/>
      <c r="I79" s="16"/>
      <c r="K79" s="16"/>
    </row>
    <row r="80" spans="1:11" hidden="1" x14ac:dyDescent="0.3">
      <c r="D80" s="8"/>
      <c r="E80" s="23"/>
      <c r="F80" s="14"/>
      <c r="G80" s="35"/>
      <c r="H80" s="13"/>
      <c r="I80" s="16"/>
      <c r="K80" s="16"/>
    </row>
    <row r="81" spans="2:11" hidden="1" x14ac:dyDescent="0.3">
      <c r="D81" s="8"/>
      <c r="E81" s="23"/>
      <c r="F81" s="14"/>
      <c r="G81" s="35"/>
      <c r="H81" s="13"/>
      <c r="I81" s="16"/>
      <c r="K81" s="16"/>
    </row>
    <row r="82" spans="2:11" hidden="1" x14ac:dyDescent="0.3">
      <c r="D82" s="8"/>
      <c r="E82" s="23"/>
      <c r="F82" s="14"/>
      <c r="G82" s="35"/>
      <c r="H82" s="13"/>
      <c r="I82" s="16"/>
      <c r="K82" s="16"/>
    </row>
    <row r="83" spans="2:11" hidden="1" x14ac:dyDescent="0.3">
      <c r="D83" s="8"/>
      <c r="E83" s="23"/>
      <c r="F83" s="14"/>
      <c r="G83" s="35"/>
      <c r="H83" s="13"/>
      <c r="I83" s="16"/>
      <c r="K83" s="16"/>
    </row>
    <row r="84" spans="2:11" hidden="1" x14ac:dyDescent="0.3">
      <c r="D84" s="8"/>
      <c r="E84" s="23"/>
      <c r="F84" s="14"/>
      <c r="G84" s="35"/>
      <c r="H84" s="13"/>
      <c r="I84" s="16"/>
      <c r="K84" s="16"/>
    </row>
    <row r="85" spans="2:11" hidden="1" x14ac:dyDescent="0.3">
      <c r="D85" s="8"/>
      <c r="E85" s="23"/>
      <c r="F85" s="14"/>
      <c r="G85" s="35"/>
      <c r="H85" s="13"/>
      <c r="I85" s="16"/>
      <c r="K85" s="16"/>
    </row>
    <row r="86" spans="2:11" hidden="1" x14ac:dyDescent="0.3">
      <c r="D86" s="8"/>
      <c r="E86" s="23"/>
      <c r="F86" s="14"/>
      <c r="G86" s="35"/>
      <c r="H86" s="13"/>
      <c r="I86" s="16"/>
      <c r="K86" s="16"/>
    </row>
    <row r="87" spans="2:11" hidden="1" x14ac:dyDescent="0.3">
      <c r="D87" s="8"/>
      <c r="E87" s="23"/>
      <c r="F87" s="14"/>
      <c r="G87" s="35"/>
      <c r="H87" s="13"/>
      <c r="I87" s="16"/>
      <c r="K87" s="16"/>
    </row>
    <row r="88" spans="2:11" s="1" customFormat="1" x14ac:dyDescent="0.3">
      <c r="B88" s="7"/>
      <c r="C88" s="27"/>
      <c r="D88" s="7"/>
      <c r="E88" s="23"/>
      <c r="F88" s="19"/>
      <c r="G88" s="37"/>
      <c r="H88" s="20"/>
      <c r="I88" s="21"/>
      <c r="K88" s="21"/>
    </row>
  </sheetData>
  <mergeCells count="1"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topLeftCell="A10" workbookViewId="0">
      <selection activeCell="A49" sqref="A49:XFD49"/>
    </sheetView>
  </sheetViews>
  <sheetFormatPr defaultRowHeight="14.4" x14ac:dyDescent="0.3"/>
  <cols>
    <col min="2" max="2" width="9.6640625" style="8" customWidth="1"/>
    <col min="3" max="3" width="8.88671875" style="27"/>
    <col min="4" max="6" width="9.77734375" style="6" customWidth="1"/>
    <col min="7" max="7" width="9.77734375" style="32" customWidth="1"/>
    <col min="8" max="8" width="9.44140625" customWidth="1"/>
    <col min="10" max="10" width="10" bestFit="1" customWidth="1"/>
  </cols>
  <sheetData>
    <row r="1" spans="1:11" s="1" customFormat="1" ht="15.6" x14ac:dyDescent="0.3">
      <c r="A1" s="38" t="s">
        <v>17</v>
      </c>
      <c r="B1" s="7"/>
      <c r="C1" s="26"/>
      <c r="D1" s="5"/>
      <c r="E1" s="5"/>
      <c r="F1" s="5"/>
      <c r="G1" s="31"/>
      <c r="I1" s="2">
        <v>42094</v>
      </c>
      <c r="J1" s="3" t="s">
        <v>8</v>
      </c>
    </row>
    <row r="3" spans="1:11" ht="15.6" x14ac:dyDescent="0.3">
      <c r="B3" s="30" t="s">
        <v>20</v>
      </c>
      <c r="D3" s="12"/>
      <c r="E3" s="12"/>
      <c r="F3" s="10"/>
      <c r="G3" s="33"/>
      <c r="H3" s="12"/>
      <c r="I3" s="11"/>
      <c r="J3" s="11"/>
    </row>
    <row r="4" spans="1:11" ht="15.6" x14ac:dyDescent="0.3">
      <c r="B4" s="30"/>
      <c r="D4" s="12"/>
      <c r="E4" s="12"/>
      <c r="F4" s="10"/>
      <c r="G4" s="33"/>
      <c r="H4" s="12"/>
      <c r="I4" s="11"/>
      <c r="J4" s="11"/>
    </row>
    <row r="5" spans="1:11" x14ac:dyDescent="0.3">
      <c r="B5" s="41" t="s">
        <v>16</v>
      </c>
      <c r="C5" s="41"/>
      <c r="D5" s="41"/>
      <c r="E5" s="41"/>
      <c r="F5" s="22">
        <f>1-(D48/D8)</f>
        <v>0.5831318191388617</v>
      </c>
      <c r="G5" s="33"/>
      <c r="H5" s="39" t="s">
        <v>14</v>
      </c>
      <c r="I5" s="40"/>
      <c r="J5" s="39">
        <f>J9</f>
        <v>-0.42</v>
      </c>
    </row>
    <row r="6" spans="1:11" x14ac:dyDescent="0.3">
      <c r="B6" s="25"/>
      <c r="C6" s="25"/>
      <c r="D6" s="22"/>
      <c r="E6" s="22"/>
      <c r="G6" s="33"/>
      <c r="H6" s="12"/>
      <c r="I6" s="11"/>
      <c r="J6" s="11"/>
    </row>
    <row r="7" spans="1:11" s="4" customFormat="1" ht="45" customHeight="1" x14ac:dyDescent="0.3">
      <c r="A7" s="4" t="s">
        <v>0</v>
      </c>
      <c r="B7" s="9" t="s">
        <v>3</v>
      </c>
      <c r="C7" s="28" t="s">
        <v>1</v>
      </c>
      <c r="D7" s="4" t="s">
        <v>2</v>
      </c>
      <c r="E7" s="4" t="s">
        <v>21</v>
      </c>
      <c r="F7" s="4" t="s">
        <v>4</v>
      </c>
      <c r="G7" s="34" t="s">
        <v>6</v>
      </c>
      <c r="H7" s="4" t="s">
        <v>5</v>
      </c>
      <c r="I7" s="4" t="s">
        <v>9</v>
      </c>
      <c r="J7" s="4" t="s">
        <v>7</v>
      </c>
      <c r="K7" s="4" t="s">
        <v>10</v>
      </c>
    </row>
    <row r="8" spans="1:11" x14ac:dyDescent="0.3">
      <c r="A8">
        <v>0</v>
      </c>
      <c r="B8" s="17">
        <v>10000</v>
      </c>
      <c r="C8" s="29">
        <v>25</v>
      </c>
      <c r="D8" s="8">
        <f>B8/C8</f>
        <v>400</v>
      </c>
      <c r="E8" s="8"/>
      <c r="F8" s="18">
        <v>2.5</v>
      </c>
      <c r="G8" s="35"/>
      <c r="H8" s="13">
        <f>D8*F8</f>
        <v>1000</v>
      </c>
    </row>
    <row r="9" spans="1:11" x14ac:dyDescent="0.3">
      <c r="A9">
        <f>A8+1</f>
        <v>1</v>
      </c>
      <c r="C9" s="27">
        <f>B$8/D9</f>
        <v>25</v>
      </c>
      <c r="D9" s="8">
        <f>H8/F8</f>
        <v>400</v>
      </c>
      <c r="E9" s="15">
        <f>D9/D$8</f>
        <v>1</v>
      </c>
      <c r="F9" s="14">
        <f>F$8+G9</f>
        <v>2.9</v>
      </c>
      <c r="G9" s="36">
        <v>0.4</v>
      </c>
      <c r="H9" s="13">
        <f>D9*F9</f>
        <v>1160</v>
      </c>
      <c r="I9" s="16">
        <f>(F9/F8)-1</f>
        <v>0.15999999999999992</v>
      </c>
      <c r="J9" s="24">
        <v>-0.42</v>
      </c>
      <c r="K9" s="16">
        <f>I9*J$9</f>
        <v>-6.7199999999999968E-2</v>
      </c>
    </row>
    <row r="10" spans="1:11" x14ac:dyDescent="0.3">
      <c r="A10">
        <f t="shared" ref="A10:A48" si="0">A9+1</f>
        <v>2</v>
      </c>
      <c r="C10" s="27">
        <f t="shared" ref="C10:C48" si="1">B$8/D10</f>
        <v>26.801029159519725</v>
      </c>
      <c r="D10" s="8">
        <f>D9*(1+K9)</f>
        <v>373.12</v>
      </c>
      <c r="E10" s="15">
        <f t="shared" ref="E10:E48" si="2">D10/D$8</f>
        <v>0.93279999999999996</v>
      </c>
      <c r="F10" s="14">
        <f>F$8+G10</f>
        <v>3.3</v>
      </c>
      <c r="G10" s="35">
        <f>G9+G$9</f>
        <v>0.8</v>
      </c>
      <c r="H10" s="13">
        <f t="shared" ref="H10:H48" si="3">D10*F10</f>
        <v>1231.296</v>
      </c>
      <c r="I10" s="16">
        <f t="shared" ref="I10:I48" si="4">(F10/F9)-1</f>
        <v>0.13793103448275867</v>
      </c>
      <c r="K10" s="16">
        <f>I10*J$9</f>
        <v>-5.7931034482758638E-2</v>
      </c>
    </row>
    <row r="11" spans="1:11" x14ac:dyDescent="0.3">
      <c r="A11">
        <f t="shared" si="0"/>
        <v>3</v>
      </c>
      <c r="C11" s="27">
        <f t="shared" si="1"/>
        <v>28.449115872110983</v>
      </c>
      <c r="D11" s="8">
        <f t="shared" ref="D11:D48" si="5">D10*(1+K10)</f>
        <v>351.50477241379309</v>
      </c>
      <c r="E11" s="15">
        <f t="shared" si="2"/>
        <v>0.87876193103448275</v>
      </c>
      <c r="F11" s="14">
        <f t="shared" ref="F11:F48" si="6">F$8+G11</f>
        <v>3.7</v>
      </c>
      <c r="G11" s="35">
        <f t="shared" ref="G11:G48" si="7">G$9+G10</f>
        <v>1.2000000000000002</v>
      </c>
      <c r="H11" s="13">
        <f t="shared" si="3"/>
        <v>1300.5676579310345</v>
      </c>
      <c r="I11" s="16">
        <f t="shared" si="4"/>
        <v>0.12121212121212133</v>
      </c>
      <c r="K11" s="16">
        <f t="shared" ref="K11:K48" si="8">I11*J$9</f>
        <v>-5.0909090909090952E-2</v>
      </c>
    </row>
    <row r="12" spans="1:11" x14ac:dyDescent="0.3">
      <c r="A12">
        <f t="shared" si="0"/>
        <v>4</v>
      </c>
      <c r="C12" s="27">
        <f t="shared" si="1"/>
        <v>29.975122087473256</v>
      </c>
      <c r="D12" s="8">
        <f t="shared" si="5"/>
        <v>333.609984</v>
      </c>
      <c r="E12" s="15">
        <f t="shared" si="2"/>
        <v>0.83402496000000004</v>
      </c>
      <c r="F12" s="14">
        <f t="shared" si="6"/>
        <v>4.0999999999999996</v>
      </c>
      <c r="G12" s="35">
        <f t="shared" si="7"/>
        <v>1.6</v>
      </c>
      <c r="H12" s="13">
        <f t="shared" si="3"/>
        <v>1367.8009344</v>
      </c>
      <c r="I12" s="16">
        <f t="shared" si="4"/>
        <v>0.10810810810810789</v>
      </c>
      <c r="K12" s="16">
        <f t="shared" si="8"/>
        <v>-4.5405405405405316E-2</v>
      </c>
    </row>
    <row r="13" spans="1:11" x14ac:dyDescent="0.3">
      <c r="A13">
        <f t="shared" si="0"/>
        <v>5</v>
      </c>
      <c r="C13" s="27">
        <f t="shared" si="1"/>
        <v>31.400892333989532</v>
      </c>
      <c r="D13" s="8">
        <f t="shared" si="5"/>
        <v>318.46228742918925</v>
      </c>
      <c r="E13" s="15">
        <f t="shared" si="2"/>
        <v>0.79615571857297307</v>
      </c>
      <c r="F13" s="14">
        <f t="shared" si="6"/>
        <v>4.5</v>
      </c>
      <c r="G13" s="35">
        <f t="shared" si="7"/>
        <v>2</v>
      </c>
      <c r="H13" s="13">
        <f t="shared" si="3"/>
        <v>1433.0802934313515</v>
      </c>
      <c r="I13" s="16">
        <f t="shared" si="4"/>
        <v>9.7560975609756184E-2</v>
      </c>
      <c r="K13" s="16">
        <f t="shared" si="8"/>
        <v>-4.0975609756097597E-2</v>
      </c>
    </row>
    <row r="14" spans="1:11" x14ac:dyDescent="0.3">
      <c r="A14">
        <f t="shared" si="0"/>
        <v>6</v>
      </c>
      <c r="C14" s="27">
        <f t="shared" si="1"/>
        <v>32.742537784678817</v>
      </c>
      <c r="D14" s="8">
        <f t="shared" si="5"/>
        <v>305.4131010174566</v>
      </c>
      <c r="E14" s="15">
        <f t="shared" si="2"/>
        <v>0.7635327525436415</v>
      </c>
      <c r="F14" s="14">
        <f t="shared" si="6"/>
        <v>4.9000000000000004</v>
      </c>
      <c r="G14" s="35">
        <f t="shared" si="7"/>
        <v>2.4</v>
      </c>
      <c r="H14" s="13">
        <f t="shared" si="3"/>
        <v>1496.5241949855374</v>
      </c>
      <c r="I14" s="16">
        <f t="shared" si="4"/>
        <v>8.8888888888889017E-2</v>
      </c>
      <c r="K14" s="16">
        <f t="shared" si="8"/>
        <v>-3.7333333333333385E-2</v>
      </c>
    </row>
    <row r="15" spans="1:11" x14ac:dyDescent="0.3">
      <c r="A15">
        <f t="shared" si="0"/>
        <v>7</v>
      </c>
      <c r="C15" s="27">
        <f t="shared" si="1"/>
        <v>34.012331493779932</v>
      </c>
      <c r="D15" s="8">
        <f t="shared" si="5"/>
        <v>294.01101191280486</v>
      </c>
      <c r="E15" s="15">
        <f t="shared" si="2"/>
        <v>0.73502752978201213</v>
      </c>
      <c r="F15" s="14">
        <f t="shared" si="6"/>
        <v>5.3</v>
      </c>
      <c r="G15" s="35">
        <f t="shared" si="7"/>
        <v>2.8</v>
      </c>
      <c r="H15" s="13">
        <f t="shared" si="3"/>
        <v>1558.2583631378657</v>
      </c>
      <c r="I15" s="16">
        <f t="shared" si="4"/>
        <v>8.1632653061224358E-2</v>
      </c>
      <c r="K15" s="16">
        <f t="shared" si="8"/>
        <v>-3.4285714285714232E-2</v>
      </c>
    </row>
    <row r="16" spans="1:11" x14ac:dyDescent="0.3">
      <c r="A16">
        <f t="shared" si="0"/>
        <v>8</v>
      </c>
      <c r="C16" s="27">
        <f t="shared" si="1"/>
        <v>35.219869890008809</v>
      </c>
      <c r="D16" s="8">
        <f t="shared" si="5"/>
        <v>283.93063436150868</v>
      </c>
      <c r="E16" s="15">
        <f t="shared" si="2"/>
        <v>0.70982658590377168</v>
      </c>
      <c r="F16" s="14">
        <f t="shared" si="6"/>
        <v>5.6999999999999993</v>
      </c>
      <c r="G16" s="35">
        <f t="shared" si="7"/>
        <v>3.1999999999999997</v>
      </c>
      <c r="H16" s="13">
        <f t="shared" si="3"/>
        <v>1618.4046158605993</v>
      </c>
      <c r="I16" s="16">
        <f t="shared" si="4"/>
        <v>7.547169811320753E-2</v>
      </c>
      <c r="K16" s="16">
        <f t="shared" si="8"/>
        <v>-3.169811320754716E-2</v>
      </c>
    </row>
    <row r="17" spans="1:11" s="1" customFormat="1" x14ac:dyDescent="0.3">
      <c r="A17">
        <f t="shared" si="0"/>
        <v>9</v>
      </c>
      <c r="B17" s="8"/>
      <c r="C17" s="27">
        <f t="shared" si="1"/>
        <v>36.372819644786958</v>
      </c>
      <c r="D17" s="8">
        <f t="shared" si="5"/>
        <v>274.93056897042692</v>
      </c>
      <c r="E17" s="15">
        <f t="shared" si="2"/>
        <v>0.68732642242606734</v>
      </c>
      <c r="F17" s="14">
        <f t="shared" si="6"/>
        <v>6.1</v>
      </c>
      <c r="G17" s="35">
        <f t="shared" si="7"/>
        <v>3.5999999999999996</v>
      </c>
      <c r="H17" s="13">
        <f t="shared" si="3"/>
        <v>1677.076470719604</v>
      </c>
      <c r="I17" s="16">
        <f t="shared" si="4"/>
        <v>7.0175438596491224E-2</v>
      </c>
      <c r="J17"/>
      <c r="K17" s="16">
        <f t="shared" si="8"/>
        <v>-2.9473684210526312E-2</v>
      </c>
    </row>
    <row r="18" spans="1:11" s="1" customFormat="1" x14ac:dyDescent="0.3">
      <c r="A18" s="1">
        <f t="shared" si="0"/>
        <v>10</v>
      </c>
      <c r="B18" s="7"/>
      <c r="C18" s="27">
        <f t="shared" si="1"/>
        <v>37.477417204498494</v>
      </c>
      <c r="D18" s="7">
        <f t="shared" si="5"/>
        <v>266.82735220077222</v>
      </c>
      <c r="E18" s="23">
        <f t="shared" si="2"/>
        <v>0.66706838050193051</v>
      </c>
      <c r="F18" s="19">
        <f t="shared" si="6"/>
        <v>6.5</v>
      </c>
      <c r="G18" s="37">
        <f t="shared" si="7"/>
        <v>3.9999999999999996</v>
      </c>
      <c r="H18" s="20">
        <f t="shared" si="3"/>
        <v>1734.3777893050194</v>
      </c>
      <c r="I18" s="21">
        <f t="shared" si="4"/>
        <v>6.5573770491803351E-2</v>
      </c>
      <c r="K18" s="21">
        <f t="shared" si="8"/>
        <v>-2.7540983606557407E-2</v>
      </c>
    </row>
    <row r="19" spans="1:11" hidden="1" x14ac:dyDescent="0.3">
      <c r="A19">
        <f t="shared" si="0"/>
        <v>11</v>
      </c>
      <c r="C19" s="27">
        <f t="shared" si="1"/>
        <v>38.538814050478898</v>
      </c>
      <c r="D19" s="8">
        <f t="shared" si="5"/>
        <v>259.47866446802965</v>
      </c>
      <c r="E19" s="23">
        <f t="shared" si="2"/>
        <v>0.64869666117007407</v>
      </c>
      <c r="F19" s="14">
        <f t="shared" si="6"/>
        <v>6.8999999999999995</v>
      </c>
      <c r="G19" s="35">
        <f t="shared" si="7"/>
        <v>4.3999999999999995</v>
      </c>
      <c r="H19" s="13">
        <f t="shared" si="3"/>
        <v>1790.4027848294045</v>
      </c>
      <c r="I19" s="16">
        <f t="shared" si="4"/>
        <v>6.1538461538461542E-2</v>
      </c>
      <c r="K19" s="16">
        <f t="shared" si="8"/>
        <v>-2.5846153846153845E-2</v>
      </c>
    </row>
    <row r="20" spans="1:11" hidden="1" x14ac:dyDescent="0.3">
      <c r="A20">
        <f t="shared" si="0"/>
        <v>12</v>
      </c>
      <c r="C20" s="27">
        <f t="shared" si="1"/>
        <v>39.56132206697928</v>
      </c>
      <c r="D20" s="8">
        <f t="shared" si="5"/>
        <v>252.77213898639442</v>
      </c>
      <c r="E20" s="23">
        <f t="shared" si="2"/>
        <v>0.63193034746598609</v>
      </c>
      <c r="F20" s="14">
        <f t="shared" si="6"/>
        <v>7.3</v>
      </c>
      <c r="G20" s="35">
        <f t="shared" si="7"/>
        <v>4.8</v>
      </c>
      <c r="H20" s="13">
        <f t="shared" si="3"/>
        <v>1845.2366146006793</v>
      </c>
      <c r="I20" s="16">
        <f t="shared" si="4"/>
        <v>5.7971014492753659E-2</v>
      </c>
      <c r="K20" s="16">
        <f t="shared" si="8"/>
        <v>-2.4347826086956535E-2</v>
      </c>
    </row>
    <row r="21" spans="1:11" hidden="1" x14ac:dyDescent="0.3">
      <c r="A21">
        <f t="shared" si="0"/>
        <v>13</v>
      </c>
      <c r="C21" s="27">
        <f t="shared" si="1"/>
        <v>40.548592136386965</v>
      </c>
      <c r="D21" s="8">
        <f t="shared" si="5"/>
        <v>246.61768690672568</v>
      </c>
      <c r="E21" s="23">
        <f t="shared" si="2"/>
        <v>0.61654421726681419</v>
      </c>
      <c r="F21" s="14">
        <f t="shared" si="6"/>
        <v>7.7</v>
      </c>
      <c r="G21" s="35">
        <f t="shared" si="7"/>
        <v>5.2</v>
      </c>
      <c r="H21" s="13">
        <f t="shared" si="3"/>
        <v>1898.9561891817877</v>
      </c>
      <c r="I21" s="16">
        <f t="shared" si="4"/>
        <v>5.4794520547945202E-2</v>
      </c>
      <c r="K21" s="16">
        <f t="shared" si="8"/>
        <v>-2.3013698630136983E-2</v>
      </c>
    </row>
    <row r="22" spans="1:11" hidden="1" x14ac:dyDescent="0.3">
      <c r="A22">
        <f t="shared" si="0"/>
        <v>14</v>
      </c>
      <c r="C22" s="27">
        <f t="shared" si="1"/>
        <v>41.503746858612573</v>
      </c>
      <c r="D22" s="8">
        <f t="shared" si="5"/>
        <v>240.94210178339281</v>
      </c>
      <c r="E22" s="23">
        <f t="shared" si="2"/>
        <v>0.60235525445848204</v>
      </c>
      <c r="F22" s="14">
        <f t="shared" si="6"/>
        <v>8.1000000000000014</v>
      </c>
      <c r="G22" s="35">
        <f t="shared" si="7"/>
        <v>5.6000000000000005</v>
      </c>
      <c r="H22" s="13">
        <f t="shared" si="3"/>
        <v>1951.6310244454821</v>
      </c>
      <c r="I22" s="16">
        <f t="shared" si="4"/>
        <v>5.1948051948052187E-2</v>
      </c>
      <c r="K22" s="16">
        <f t="shared" si="8"/>
        <v>-2.1818181818181917E-2</v>
      </c>
    </row>
    <row r="23" spans="1:11" hidden="1" x14ac:dyDescent="0.3">
      <c r="A23">
        <f t="shared" si="0"/>
        <v>15</v>
      </c>
      <c r="C23" s="27">
        <f t="shared" si="1"/>
        <v>42.429480989287953</v>
      </c>
      <c r="D23" s="8">
        <f t="shared" si="5"/>
        <v>235.68518319902785</v>
      </c>
      <c r="E23" s="23">
        <f t="shared" si="2"/>
        <v>0.58921295799756956</v>
      </c>
      <c r="F23" s="14">
        <f t="shared" si="6"/>
        <v>8.5</v>
      </c>
      <c r="G23" s="35">
        <f t="shared" si="7"/>
        <v>6.0000000000000009</v>
      </c>
      <c r="H23" s="13">
        <f t="shared" si="3"/>
        <v>2003.3240571917368</v>
      </c>
      <c r="I23" s="16">
        <f t="shared" si="4"/>
        <v>4.9382716049382491E-2</v>
      </c>
      <c r="K23" s="16">
        <f t="shared" si="8"/>
        <v>-2.0740740740740646E-2</v>
      </c>
    </row>
    <row r="24" spans="1:11" hidden="1" x14ac:dyDescent="0.3">
      <c r="A24">
        <f t="shared" si="0"/>
        <v>16</v>
      </c>
      <c r="C24" s="27">
        <f t="shared" si="1"/>
        <v>43.328138680437768</v>
      </c>
      <c r="D24" s="8">
        <f t="shared" si="5"/>
        <v>230.79689791786285</v>
      </c>
      <c r="E24" s="23">
        <f t="shared" si="2"/>
        <v>0.57699224479465716</v>
      </c>
      <c r="F24" s="14">
        <f t="shared" si="6"/>
        <v>8.9000000000000021</v>
      </c>
      <c r="G24" s="35">
        <f t="shared" si="7"/>
        <v>6.4000000000000012</v>
      </c>
      <c r="H24" s="13">
        <f t="shared" si="3"/>
        <v>2054.0923914689797</v>
      </c>
      <c r="I24" s="16">
        <f t="shared" si="4"/>
        <v>4.7058823529412042E-2</v>
      </c>
      <c r="K24" s="16">
        <f t="shared" si="8"/>
        <v>-1.9764705882353056E-2</v>
      </c>
    </row>
    <row r="25" spans="1:11" hidden="1" x14ac:dyDescent="0.3">
      <c r="A25">
        <f t="shared" si="0"/>
        <v>17</v>
      </c>
      <c r="C25" s="27">
        <f t="shared" si="1"/>
        <v>44.201773737844583</v>
      </c>
      <c r="D25" s="8">
        <f t="shared" si="5"/>
        <v>226.23526511195683</v>
      </c>
      <c r="E25" s="23">
        <f t="shared" si="2"/>
        <v>0.5655881627798921</v>
      </c>
      <c r="F25" s="14">
        <f t="shared" si="6"/>
        <v>9.3000000000000007</v>
      </c>
      <c r="G25" s="35">
        <f t="shared" si="7"/>
        <v>6.8000000000000016</v>
      </c>
      <c r="H25" s="13">
        <f t="shared" si="3"/>
        <v>2103.9879655411987</v>
      </c>
      <c r="I25" s="16">
        <f t="shared" si="4"/>
        <v>4.4943820224718989E-2</v>
      </c>
      <c r="K25" s="16">
        <f t="shared" si="8"/>
        <v>-1.8876404494381976E-2</v>
      </c>
    </row>
    <row r="26" spans="1:11" hidden="1" x14ac:dyDescent="0.3">
      <c r="A26">
        <f t="shared" si="0"/>
        <v>18</v>
      </c>
      <c r="C26" s="27">
        <f t="shared" si="1"/>
        <v>45.052197236236459</v>
      </c>
      <c r="D26" s="8">
        <f t="shared" si="5"/>
        <v>221.96475673680979</v>
      </c>
      <c r="E26" s="23">
        <f t="shared" si="2"/>
        <v>0.5549118918420245</v>
      </c>
      <c r="F26" s="14">
        <f t="shared" si="6"/>
        <v>9.7000000000000028</v>
      </c>
      <c r="G26" s="35">
        <f t="shared" si="7"/>
        <v>7.200000000000002</v>
      </c>
      <c r="H26" s="13">
        <f t="shared" si="3"/>
        <v>2153.0581403470555</v>
      </c>
      <c r="I26" s="16">
        <f t="shared" si="4"/>
        <v>4.3010752688172227E-2</v>
      </c>
      <c r="K26" s="16">
        <f t="shared" si="8"/>
        <v>-1.8064516129032336E-2</v>
      </c>
    </row>
    <row r="27" spans="1:11" s="1" customFormat="1" hidden="1" x14ac:dyDescent="0.3">
      <c r="A27">
        <f t="shared" si="0"/>
        <v>19</v>
      </c>
      <c r="B27" s="8"/>
      <c r="C27" s="27">
        <f t="shared" si="1"/>
        <v>45.881015582238192</v>
      </c>
      <c r="D27" s="8">
        <f t="shared" si="5"/>
        <v>217.95507080866093</v>
      </c>
      <c r="E27" s="23">
        <f t="shared" si="2"/>
        <v>0.54488767702165231</v>
      </c>
      <c r="F27" s="14">
        <f t="shared" si="6"/>
        <v>10.100000000000001</v>
      </c>
      <c r="G27" s="35">
        <f t="shared" si="7"/>
        <v>7.6000000000000023</v>
      </c>
      <c r="H27" s="13">
        <f t="shared" si="3"/>
        <v>2201.3462151674757</v>
      </c>
      <c r="I27" s="16">
        <f t="shared" si="4"/>
        <v>4.1237113402061709E-2</v>
      </c>
      <c r="J27"/>
      <c r="K27" s="16">
        <f t="shared" si="8"/>
        <v>-1.7319587628865919E-2</v>
      </c>
    </row>
    <row r="28" spans="1:11" s="1" customFormat="1" x14ac:dyDescent="0.3">
      <c r="A28" s="1">
        <f t="shared" si="0"/>
        <v>20</v>
      </c>
      <c r="B28" s="7"/>
      <c r="C28" s="27">
        <f t="shared" si="1"/>
        <v>46.689661261824419</v>
      </c>
      <c r="D28" s="7">
        <f t="shared" si="5"/>
        <v>214.18017886063467</v>
      </c>
      <c r="E28" s="23">
        <f t="shared" si="2"/>
        <v>0.53545044715158663</v>
      </c>
      <c r="F28" s="19">
        <f t="shared" si="6"/>
        <v>10.500000000000002</v>
      </c>
      <c r="G28" s="37">
        <f t="shared" si="7"/>
        <v>8.0000000000000018</v>
      </c>
      <c r="H28" s="20">
        <f t="shared" si="3"/>
        <v>2248.8918780366644</v>
      </c>
      <c r="I28" s="21">
        <f t="shared" si="4"/>
        <v>3.9603960396039639E-2</v>
      </c>
      <c r="K28" s="21">
        <f t="shared" si="8"/>
        <v>-1.6633663366336648E-2</v>
      </c>
    </row>
    <row r="29" spans="1:11" hidden="1" x14ac:dyDescent="0.3">
      <c r="A29">
        <f t="shared" si="0"/>
        <v>21</v>
      </c>
      <c r="C29" s="27">
        <f t="shared" si="1"/>
        <v>47.47941791627332</v>
      </c>
      <c r="D29" s="8">
        <f t="shared" si="5"/>
        <v>210.61757786572511</v>
      </c>
      <c r="E29" s="23">
        <f t="shared" si="2"/>
        <v>0.52654394466431276</v>
      </c>
      <c r="F29" s="14">
        <f t="shared" si="6"/>
        <v>10.900000000000002</v>
      </c>
      <c r="G29" s="35">
        <f t="shared" si="7"/>
        <v>8.4000000000000021</v>
      </c>
      <c r="H29" s="13">
        <f t="shared" si="3"/>
        <v>2295.7315987364041</v>
      </c>
      <c r="I29" s="16">
        <f t="shared" si="4"/>
        <v>3.8095238095238182E-2</v>
      </c>
      <c r="K29" s="16">
        <f t="shared" si="8"/>
        <v>-1.6000000000000035E-2</v>
      </c>
    </row>
    <row r="30" spans="1:11" hidden="1" x14ac:dyDescent="0.3">
      <c r="A30">
        <f t="shared" si="0"/>
        <v>22</v>
      </c>
      <c r="C30" s="27">
        <f t="shared" si="1"/>
        <v>48.251440971822483</v>
      </c>
      <c r="D30" s="8">
        <f t="shared" si="5"/>
        <v>207.24769661987349</v>
      </c>
      <c r="E30" s="23">
        <f t="shared" si="2"/>
        <v>0.5181192415496837</v>
      </c>
      <c r="F30" s="14">
        <f t="shared" si="6"/>
        <v>11.300000000000002</v>
      </c>
      <c r="G30" s="35">
        <f t="shared" si="7"/>
        <v>8.8000000000000025</v>
      </c>
      <c r="H30" s="13">
        <f t="shared" si="3"/>
        <v>2341.8989718045709</v>
      </c>
      <c r="I30" s="16">
        <f t="shared" si="4"/>
        <v>3.669724770642202E-2</v>
      </c>
      <c r="K30" s="16">
        <f t="shared" si="8"/>
        <v>-1.5412844036697248E-2</v>
      </c>
    </row>
    <row r="31" spans="1:11" hidden="1" x14ac:dyDescent="0.3">
      <c r="A31">
        <f t="shared" si="0"/>
        <v>23</v>
      </c>
      <c r="C31" s="27">
        <f t="shared" si="1"/>
        <v>49.006774747751123</v>
      </c>
      <c r="D31" s="8">
        <f t="shared" si="5"/>
        <v>204.05342019490664</v>
      </c>
      <c r="E31" s="23">
        <f t="shared" si="2"/>
        <v>0.51013355048726661</v>
      </c>
      <c r="F31" s="14">
        <f t="shared" si="6"/>
        <v>11.700000000000003</v>
      </c>
      <c r="G31" s="35">
        <f t="shared" si="7"/>
        <v>9.2000000000000028</v>
      </c>
      <c r="H31" s="13">
        <f t="shared" si="3"/>
        <v>2387.4250162804083</v>
      </c>
      <c r="I31" s="16">
        <f t="shared" si="4"/>
        <v>3.539823008849563E-2</v>
      </c>
      <c r="K31" s="16">
        <f t="shared" si="8"/>
        <v>-1.4867256637168164E-2</v>
      </c>
    </row>
    <row r="32" spans="1:11" hidden="1" x14ac:dyDescent="0.3">
      <c r="A32">
        <f t="shared" si="0"/>
        <v>24</v>
      </c>
      <c r="C32" s="27">
        <f t="shared" si="1"/>
        <v>49.746366748974822</v>
      </c>
      <c r="D32" s="8">
        <f t="shared" si="5"/>
        <v>201.01970562917705</v>
      </c>
      <c r="E32" s="23">
        <f t="shared" si="2"/>
        <v>0.50254926407294265</v>
      </c>
      <c r="F32" s="14">
        <f t="shared" si="6"/>
        <v>12.100000000000003</v>
      </c>
      <c r="G32" s="35">
        <f t="shared" si="7"/>
        <v>9.6000000000000032</v>
      </c>
      <c r="H32" s="13">
        <f t="shared" si="3"/>
        <v>2432.3384381130431</v>
      </c>
      <c r="I32" s="16">
        <f t="shared" si="4"/>
        <v>3.4188034188034289E-2</v>
      </c>
      <c r="K32" s="16">
        <f t="shared" si="8"/>
        <v>-1.4358974358974401E-2</v>
      </c>
    </row>
    <row r="33" spans="1:11" hidden="1" x14ac:dyDescent="0.3">
      <c r="A33">
        <f t="shared" si="0"/>
        <v>25</v>
      </c>
      <c r="C33" s="27">
        <f t="shared" si="1"/>
        <v>50.471079688085801</v>
      </c>
      <c r="D33" s="8">
        <f t="shared" si="5"/>
        <v>198.13326883039912</v>
      </c>
      <c r="E33" s="23">
        <f t="shared" si="2"/>
        <v>0.49533317207599781</v>
      </c>
      <c r="F33" s="14">
        <f t="shared" si="6"/>
        <v>12.500000000000004</v>
      </c>
      <c r="G33" s="35">
        <f t="shared" si="7"/>
        <v>10.000000000000004</v>
      </c>
      <c r="H33" s="13">
        <f t="shared" si="3"/>
        <v>2476.6658603799897</v>
      </c>
      <c r="I33" s="16">
        <f t="shared" si="4"/>
        <v>3.3057851239669533E-2</v>
      </c>
      <c r="K33" s="16">
        <f t="shared" si="8"/>
        <v>-1.3884297520661204E-2</v>
      </c>
    </row>
    <row r="34" spans="1:11" hidden="1" x14ac:dyDescent="0.3">
      <c r="A34">
        <f t="shared" si="0"/>
        <v>26</v>
      </c>
      <c r="C34" s="27">
        <f t="shared" si="1"/>
        <v>51.181701661568738</v>
      </c>
      <c r="D34" s="8">
        <f t="shared" si="5"/>
        <v>195.3823275772167</v>
      </c>
      <c r="E34" s="23">
        <f t="shared" si="2"/>
        <v>0.48845581894304174</v>
      </c>
      <c r="F34" s="14">
        <f t="shared" si="6"/>
        <v>12.900000000000004</v>
      </c>
      <c r="G34" s="35">
        <f t="shared" si="7"/>
        <v>10.400000000000004</v>
      </c>
      <c r="H34" s="13">
        <f t="shared" si="3"/>
        <v>2520.4320257460963</v>
      </c>
      <c r="I34" s="16">
        <f t="shared" si="4"/>
        <v>3.2000000000000028E-2</v>
      </c>
      <c r="K34" s="16">
        <f t="shared" si="8"/>
        <v>-1.3440000000000011E-2</v>
      </c>
    </row>
    <row r="35" spans="1:11" hidden="1" x14ac:dyDescent="0.3">
      <c r="A35">
        <f t="shared" si="0"/>
        <v>27</v>
      </c>
      <c r="C35" s="27">
        <f t="shared" si="1"/>
        <v>51.878954814272568</v>
      </c>
      <c r="D35" s="8">
        <f t="shared" si="5"/>
        <v>192.75638909457891</v>
      </c>
      <c r="E35" s="23">
        <f t="shared" si="2"/>
        <v>0.48189097273644727</v>
      </c>
      <c r="F35" s="14">
        <f t="shared" si="6"/>
        <v>13.300000000000004</v>
      </c>
      <c r="G35" s="35">
        <f t="shared" si="7"/>
        <v>10.800000000000004</v>
      </c>
      <c r="H35" s="13">
        <f t="shared" si="3"/>
        <v>2563.6599749579004</v>
      </c>
      <c r="I35" s="16">
        <f t="shared" si="4"/>
        <v>3.1007751937984551E-2</v>
      </c>
      <c r="K35" s="16">
        <f t="shared" si="8"/>
        <v>-1.3023255813953511E-2</v>
      </c>
    </row>
    <row r="36" spans="1:11" hidden="1" x14ac:dyDescent="0.3">
      <c r="A36">
        <f t="shared" si="0"/>
        <v>28</v>
      </c>
      <c r="C36" s="27">
        <f t="shared" si="1"/>
        <v>52.563502757156463</v>
      </c>
      <c r="D36" s="8">
        <f t="shared" si="5"/>
        <v>190.24607332962626</v>
      </c>
      <c r="E36" s="23">
        <f t="shared" si="2"/>
        <v>0.47561518332406566</v>
      </c>
      <c r="F36" s="14">
        <f t="shared" si="6"/>
        <v>13.700000000000005</v>
      </c>
      <c r="G36" s="35">
        <f t="shared" si="7"/>
        <v>11.200000000000005</v>
      </c>
      <c r="H36" s="13">
        <f t="shared" si="3"/>
        <v>2606.3712046158807</v>
      </c>
      <c r="I36" s="16">
        <f t="shared" si="4"/>
        <v>3.007518796992481E-2</v>
      </c>
      <c r="K36" s="16">
        <f t="shared" si="8"/>
        <v>-1.2631578947368419E-2</v>
      </c>
    </row>
    <row r="37" spans="1:11" hidden="1" x14ac:dyDescent="0.3">
      <c r="A37">
        <f t="shared" si="0"/>
        <v>29</v>
      </c>
      <c r="C37" s="27">
        <f t="shared" si="1"/>
        <v>53.235956950211765</v>
      </c>
      <c r="D37" s="8">
        <f t="shared" si="5"/>
        <v>187.84296503493624</v>
      </c>
      <c r="E37" s="23">
        <f t="shared" si="2"/>
        <v>0.46960741258734062</v>
      </c>
      <c r="F37" s="14">
        <f t="shared" si="6"/>
        <v>14.100000000000005</v>
      </c>
      <c r="G37" s="35">
        <f t="shared" si="7"/>
        <v>11.600000000000005</v>
      </c>
      <c r="H37" s="13">
        <f t="shared" si="3"/>
        <v>2648.5858069926021</v>
      </c>
      <c r="I37" s="16">
        <f t="shared" si="4"/>
        <v>2.9197080291970767E-2</v>
      </c>
      <c r="K37" s="16">
        <f t="shared" si="8"/>
        <v>-1.2262773722627721E-2</v>
      </c>
    </row>
    <row r="38" spans="1:11" s="1" customFormat="1" x14ac:dyDescent="0.3">
      <c r="A38" s="1">
        <f t="shared" si="0"/>
        <v>30</v>
      </c>
      <c r="B38" s="7"/>
      <c r="C38" s="27">
        <f t="shared" si="1"/>
        <v>53.896882221246031</v>
      </c>
      <c r="D38" s="7">
        <f t="shared" si="5"/>
        <v>185.53948925932534</v>
      </c>
      <c r="E38" s="23">
        <f t="shared" si="2"/>
        <v>0.46384872314831332</v>
      </c>
      <c r="F38" s="19">
        <f t="shared" si="6"/>
        <v>14.500000000000005</v>
      </c>
      <c r="G38" s="37">
        <f t="shared" si="7"/>
        <v>12.000000000000005</v>
      </c>
      <c r="H38" s="20">
        <f t="shared" si="3"/>
        <v>2690.3225942602185</v>
      </c>
      <c r="I38" s="21">
        <f t="shared" si="4"/>
        <v>2.8368794326241176E-2</v>
      </c>
      <c r="K38" s="21">
        <f t="shared" si="8"/>
        <v>-1.1914893617021293E-2</v>
      </c>
    </row>
    <row r="39" spans="1:11" hidden="1" x14ac:dyDescent="0.3">
      <c r="A39">
        <f t="shared" si="0"/>
        <v>31</v>
      </c>
      <c r="C39" s="27">
        <f t="shared" si="1"/>
        <v>54.546801558969925</v>
      </c>
      <c r="D39" s="8">
        <f t="shared" si="5"/>
        <v>183.32880598304402</v>
      </c>
      <c r="E39" s="23">
        <f t="shared" si="2"/>
        <v>0.45832201495761005</v>
      </c>
      <c r="F39" s="14">
        <f t="shared" si="6"/>
        <v>14.900000000000006</v>
      </c>
      <c r="G39" s="35">
        <f t="shared" si="7"/>
        <v>12.400000000000006</v>
      </c>
      <c r="H39" s="13">
        <f t="shared" si="3"/>
        <v>2731.5992091473568</v>
      </c>
      <c r="I39" s="16">
        <f t="shared" si="4"/>
        <v>2.7586206896551779E-2</v>
      </c>
      <c r="K39" s="16">
        <f t="shared" si="8"/>
        <v>-1.1586206896551748E-2</v>
      </c>
    </row>
    <row r="40" spans="1:11" hidden="1" x14ac:dyDescent="0.3">
      <c r="A40">
        <f t="shared" si="0"/>
        <v>32</v>
      </c>
      <c r="C40" s="27">
        <f t="shared" si="1"/>
        <v>55.186200293403843</v>
      </c>
      <c r="D40" s="8">
        <f t="shared" si="5"/>
        <v>181.20472050682667</v>
      </c>
      <c r="E40" s="23">
        <f t="shared" si="2"/>
        <v>0.45301180126706669</v>
      </c>
      <c r="F40" s="14">
        <f t="shared" si="6"/>
        <v>15.300000000000006</v>
      </c>
      <c r="G40" s="35">
        <f t="shared" si="7"/>
        <v>12.800000000000006</v>
      </c>
      <c r="H40" s="13">
        <f t="shared" si="3"/>
        <v>2772.4322237544493</v>
      </c>
      <c r="I40" s="16">
        <f t="shared" si="4"/>
        <v>2.6845637583892579E-2</v>
      </c>
      <c r="K40" s="16">
        <f t="shared" si="8"/>
        <v>-1.1275167785234883E-2</v>
      </c>
    </row>
    <row r="41" spans="1:11" hidden="1" x14ac:dyDescent="0.3">
      <c r="A41">
        <f t="shared" si="0"/>
        <v>33</v>
      </c>
      <c r="C41" s="27">
        <f t="shared" si="1"/>
        <v>55.815529756429349</v>
      </c>
      <c r="D41" s="8">
        <f t="shared" si="5"/>
        <v>179.16160687963563</v>
      </c>
      <c r="E41" s="23">
        <f t="shared" si="2"/>
        <v>0.44790401719908907</v>
      </c>
      <c r="F41" s="14">
        <f t="shared" si="6"/>
        <v>15.700000000000006</v>
      </c>
      <c r="G41" s="35">
        <f t="shared" si="7"/>
        <v>13.200000000000006</v>
      </c>
      <c r="H41" s="13">
        <f t="shared" si="3"/>
        <v>2812.8372280102803</v>
      </c>
      <c r="I41" s="16">
        <f t="shared" si="4"/>
        <v>2.614379084967311E-2</v>
      </c>
      <c r="K41" s="16">
        <f t="shared" si="8"/>
        <v>-1.0980392156862705E-2</v>
      </c>
    </row>
    <row r="42" spans="1:11" hidden="1" x14ac:dyDescent="0.3">
      <c r="A42">
        <f t="shared" si="0"/>
        <v>34</v>
      </c>
      <c r="C42" s="27">
        <f t="shared" si="1"/>
        <v>56.435210499165287</v>
      </c>
      <c r="D42" s="8">
        <f t="shared" si="5"/>
        <v>177.19434217664354</v>
      </c>
      <c r="E42" s="23">
        <f t="shared" si="2"/>
        <v>0.44298585544160884</v>
      </c>
      <c r="F42" s="14">
        <f t="shared" si="6"/>
        <v>16.100000000000009</v>
      </c>
      <c r="G42" s="35">
        <f t="shared" si="7"/>
        <v>13.600000000000007</v>
      </c>
      <c r="H42" s="13">
        <f t="shared" si="3"/>
        <v>2852.8289090439625</v>
      </c>
      <c r="I42" s="16">
        <f t="shared" si="4"/>
        <v>2.5477707006369643E-2</v>
      </c>
      <c r="K42" s="16">
        <f t="shared" si="8"/>
        <v>-1.070063694267525E-2</v>
      </c>
    </row>
    <row r="43" spans="1:11" hidden="1" x14ac:dyDescent="0.3">
      <c r="A43">
        <f t="shared" si="0"/>
        <v>35</v>
      </c>
      <c r="C43" s="27">
        <f t="shared" si="1"/>
        <v>57.045635129854176</v>
      </c>
      <c r="D43" s="8">
        <f t="shared" si="5"/>
        <v>175.29824985271512</v>
      </c>
      <c r="E43" s="23">
        <f t="shared" si="2"/>
        <v>0.43824562463178779</v>
      </c>
      <c r="F43" s="14">
        <f t="shared" si="6"/>
        <v>16.500000000000007</v>
      </c>
      <c r="G43" s="35">
        <f t="shared" si="7"/>
        <v>14.000000000000007</v>
      </c>
      <c r="H43" s="13">
        <f t="shared" si="3"/>
        <v>2892.4211225698004</v>
      </c>
      <c r="I43" s="16">
        <f t="shared" si="4"/>
        <v>2.4844720496894235E-2</v>
      </c>
      <c r="K43" s="16">
        <f t="shared" si="8"/>
        <v>-1.0434782608695578E-2</v>
      </c>
    </row>
    <row r="44" spans="1:11" hidden="1" x14ac:dyDescent="0.3">
      <c r="A44">
        <f t="shared" si="0"/>
        <v>36</v>
      </c>
      <c r="C44" s="27">
        <f t="shared" si="1"/>
        <v>57.647170825423807</v>
      </c>
      <c r="D44" s="8">
        <f t="shared" si="5"/>
        <v>173.46905072381725</v>
      </c>
      <c r="E44" s="23">
        <f t="shared" si="2"/>
        <v>0.4336726268095431</v>
      </c>
      <c r="F44" s="14">
        <f t="shared" si="6"/>
        <v>16.900000000000006</v>
      </c>
      <c r="G44" s="35">
        <f t="shared" si="7"/>
        <v>14.400000000000007</v>
      </c>
      <c r="H44" s="13">
        <f t="shared" si="3"/>
        <v>2931.6269572325123</v>
      </c>
      <c r="I44" s="16">
        <f t="shared" si="4"/>
        <v>2.4242424242424176E-2</v>
      </c>
      <c r="K44" s="16">
        <f t="shared" si="8"/>
        <v>-1.0181818181818153E-2</v>
      </c>
    </row>
    <row r="45" spans="1:11" hidden="1" x14ac:dyDescent="0.3">
      <c r="A45">
        <f t="shared" si="0"/>
        <v>37</v>
      </c>
      <c r="C45" s="27">
        <f t="shared" si="1"/>
        <v>58.240161561320889</v>
      </c>
      <c r="D45" s="8">
        <f t="shared" si="5"/>
        <v>171.70282038917475</v>
      </c>
      <c r="E45" s="23">
        <f t="shared" si="2"/>
        <v>0.42925705097293687</v>
      </c>
      <c r="F45" s="14">
        <f t="shared" si="6"/>
        <v>17.300000000000008</v>
      </c>
      <c r="G45" s="35">
        <f t="shared" si="7"/>
        <v>14.800000000000008</v>
      </c>
      <c r="H45" s="13">
        <f t="shared" si="3"/>
        <v>2970.4587927327243</v>
      </c>
      <c r="I45" s="16">
        <f t="shared" si="4"/>
        <v>2.3668639053254559E-2</v>
      </c>
      <c r="K45" s="16">
        <f t="shared" si="8"/>
        <v>-9.9408284023669146E-3</v>
      </c>
    </row>
    <row r="46" spans="1:11" hidden="1" x14ac:dyDescent="0.3">
      <c r="A46">
        <f t="shared" si="0"/>
        <v>38</v>
      </c>
      <c r="C46" s="27">
        <f t="shared" si="1"/>
        <v>58.824930097198369</v>
      </c>
      <c r="D46" s="8">
        <f t="shared" si="5"/>
        <v>169.99595211548353</v>
      </c>
      <c r="E46" s="23">
        <f t="shared" si="2"/>
        <v>0.42498988028870882</v>
      </c>
      <c r="F46" s="14">
        <f t="shared" si="6"/>
        <v>17.70000000000001</v>
      </c>
      <c r="G46" s="35">
        <f t="shared" si="7"/>
        <v>15.200000000000008</v>
      </c>
      <c r="H46" s="13">
        <f t="shared" si="3"/>
        <v>3008.9283524440602</v>
      </c>
      <c r="I46" s="16">
        <f t="shared" si="4"/>
        <v>2.3121387283237205E-2</v>
      </c>
      <c r="K46" s="16">
        <f t="shared" si="8"/>
        <v>-9.7109826589596264E-3</v>
      </c>
    </row>
    <row r="47" spans="1:11" hidden="1" x14ac:dyDescent="0.3">
      <c r="A47">
        <f t="shared" si="0"/>
        <v>39</v>
      </c>
      <c r="C47" s="27">
        <f t="shared" si="1"/>
        <v>59.401779750264531</v>
      </c>
      <c r="D47" s="8">
        <f t="shared" si="5"/>
        <v>168.34512437239673</v>
      </c>
      <c r="E47" s="23">
        <f t="shared" si="2"/>
        <v>0.42086281093099182</v>
      </c>
      <c r="F47" s="14">
        <f t="shared" si="6"/>
        <v>18.100000000000009</v>
      </c>
      <c r="G47" s="35">
        <f t="shared" si="7"/>
        <v>15.600000000000009</v>
      </c>
      <c r="H47" s="13">
        <f t="shared" si="3"/>
        <v>3047.0467511403822</v>
      </c>
      <c r="I47" s="16">
        <f t="shared" si="4"/>
        <v>2.2598870056497189E-2</v>
      </c>
      <c r="K47" s="16">
        <f t="shared" si="8"/>
        <v>-9.4915254237288183E-3</v>
      </c>
    </row>
    <row r="48" spans="1:11" s="1" customFormat="1" x14ac:dyDescent="0.3">
      <c r="A48" s="1">
        <f t="shared" si="0"/>
        <v>40</v>
      </c>
      <c r="B48" s="7"/>
      <c r="C48" s="27">
        <f t="shared" si="1"/>
        <v>59.970995983326617</v>
      </c>
      <c r="D48" s="7">
        <f t="shared" si="5"/>
        <v>166.74727234445533</v>
      </c>
      <c r="E48" s="23">
        <f t="shared" si="2"/>
        <v>0.4168681808611383</v>
      </c>
      <c r="F48" s="19">
        <f t="shared" si="6"/>
        <v>18.500000000000007</v>
      </c>
      <c r="G48" s="37">
        <f t="shared" si="7"/>
        <v>16.000000000000007</v>
      </c>
      <c r="H48" s="20">
        <f t="shared" si="3"/>
        <v>3084.8245383724247</v>
      </c>
      <c r="I48" s="21">
        <f t="shared" si="4"/>
        <v>2.2099447513812098E-2</v>
      </c>
      <c r="K48" s="21">
        <f t="shared" si="8"/>
        <v>-9.2817679558010804E-3</v>
      </c>
    </row>
    <row r="49" spans="1:11" x14ac:dyDescent="0.3">
      <c r="D49" s="15"/>
      <c r="E49" s="15"/>
    </row>
    <row r="50" spans="1:11" x14ac:dyDescent="0.3">
      <c r="C50" s="6" t="s">
        <v>11</v>
      </c>
      <c r="D50" s="12"/>
      <c r="E50" s="12"/>
      <c r="F50" s="10"/>
      <c r="G50" s="33"/>
      <c r="H50" s="12"/>
      <c r="J50" s="11"/>
    </row>
    <row r="51" spans="1:11" x14ac:dyDescent="0.3">
      <c r="B51" s="6"/>
      <c r="C51" s="11" t="s">
        <v>12</v>
      </c>
      <c r="D51" s="12"/>
      <c r="E51" s="12"/>
      <c r="F51" s="10"/>
      <c r="G51" s="33"/>
      <c r="H51" s="12"/>
      <c r="I51" s="11"/>
      <c r="J51" s="11"/>
    </row>
    <row r="52" spans="1:11" x14ac:dyDescent="0.3">
      <c r="D52" s="8"/>
      <c r="E52" s="15"/>
      <c r="F52" s="14"/>
      <c r="G52" s="35"/>
      <c r="H52" s="13"/>
      <c r="I52" s="16"/>
      <c r="K52" s="16"/>
    </row>
    <row r="53" spans="1:11" x14ac:dyDescent="0.3">
      <c r="D53" s="8"/>
      <c r="E53" s="15"/>
      <c r="F53" s="14"/>
      <c r="G53" s="35"/>
      <c r="H53" s="13"/>
      <c r="I53" s="16"/>
      <c r="K53" s="16"/>
    </row>
    <row r="54" spans="1:11" x14ac:dyDescent="0.3">
      <c r="D54" s="8"/>
      <c r="E54" s="15"/>
      <c r="F54" s="14"/>
      <c r="G54" s="35"/>
      <c r="H54" s="13"/>
      <c r="I54" s="16"/>
      <c r="K54" s="16"/>
    </row>
    <row r="55" spans="1:11" x14ac:dyDescent="0.3">
      <c r="D55" s="8"/>
      <c r="E55" s="15"/>
      <c r="F55" s="14"/>
      <c r="G55" s="35"/>
      <c r="H55" s="13"/>
      <c r="I55" s="16"/>
      <c r="K55" s="16"/>
    </row>
    <row r="56" spans="1:11" s="1" customFormat="1" x14ac:dyDescent="0.3">
      <c r="A56"/>
      <c r="B56" s="8"/>
      <c r="C56" s="27"/>
      <c r="D56" s="8"/>
      <c r="E56" s="15"/>
      <c r="F56" s="14"/>
      <c r="G56" s="35"/>
      <c r="H56" s="13"/>
      <c r="I56" s="16"/>
      <c r="J56"/>
      <c r="K56" s="16"/>
    </row>
    <row r="57" spans="1:11" s="1" customFormat="1" x14ac:dyDescent="0.3">
      <c r="B57" s="7"/>
      <c r="C57" s="27"/>
      <c r="D57" s="7"/>
      <c r="E57" s="23"/>
      <c r="F57" s="19"/>
      <c r="G57" s="37"/>
      <c r="H57" s="20"/>
      <c r="I57" s="21"/>
      <c r="K57" s="21"/>
    </row>
    <row r="58" spans="1:11" hidden="1" x14ac:dyDescent="0.3">
      <c r="D58" s="8"/>
      <c r="E58" s="23"/>
      <c r="F58" s="14"/>
      <c r="G58" s="35"/>
      <c r="H58" s="13"/>
      <c r="I58" s="16"/>
      <c r="K58" s="16"/>
    </row>
    <row r="59" spans="1:11" hidden="1" x14ac:dyDescent="0.3">
      <c r="D59" s="8"/>
      <c r="E59" s="23"/>
      <c r="F59" s="14"/>
      <c r="G59" s="35"/>
      <c r="H59" s="13"/>
      <c r="I59" s="16"/>
      <c r="K59" s="16"/>
    </row>
    <row r="60" spans="1:11" hidden="1" x14ac:dyDescent="0.3">
      <c r="D60" s="8"/>
      <c r="E60" s="23"/>
      <c r="F60" s="14"/>
      <c r="G60" s="35"/>
      <c r="H60" s="13"/>
      <c r="I60" s="16"/>
      <c r="K60" s="16"/>
    </row>
    <row r="61" spans="1:11" hidden="1" x14ac:dyDescent="0.3">
      <c r="D61" s="8"/>
      <c r="E61" s="23"/>
      <c r="F61" s="14"/>
      <c r="G61" s="35"/>
      <c r="H61" s="13"/>
      <c r="I61" s="16"/>
      <c r="K61" s="16"/>
    </row>
    <row r="62" spans="1:11" hidden="1" x14ac:dyDescent="0.3">
      <c r="D62" s="8"/>
      <c r="E62" s="23"/>
      <c r="F62" s="14"/>
      <c r="G62" s="35"/>
      <c r="H62" s="13"/>
      <c r="I62" s="16"/>
      <c r="K62" s="16"/>
    </row>
    <row r="63" spans="1:11" hidden="1" x14ac:dyDescent="0.3">
      <c r="D63" s="8"/>
      <c r="E63" s="23"/>
      <c r="F63" s="14"/>
      <c r="G63" s="35"/>
      <c r="H63" s="13"/>
      <c r="I63" s="16"/>
      <c r="K63" s="16"/>
    </row>
    <row r="64" spans="1:11" hidden="1" x14ac:dyDescent="0.3">
      <c r="D64" s="8"/>
      <c r="E64" s="23"/>
      <c r="F64" s="14"/>
      <c r="G64" s="35"/>
      <c r="H64" s="13"/>
      <c r="I64" s="16"/>
      <c r="K64" s="16"/>
    </row>
    <row r="65" spans="1:11" hidden="1" x14ac:dyDescent="0.3">
      <c r="D65" s="8"/>
      <c r="E65" s="23"/>
      <c r="F65" s="14"/>
      <c r="G65" s="35"/>
      <c r="H65" s="13"/>
      <c r="I65" s="16"/>
      <c r="K65" s="16"/>
    </row>
    <row r="66" spans="1:11" s="1" customFormat="1" hidden="1" x14ac:dyDescent="0.3">
      <c r="A66"/>
      <c r="B66" s="8"/>
      <c r="C66" s="27"/>
      <c r="D66" s="8"/>
      <c r="E66" s="23"/>
      <c r="F66" s="14"/>
      <c r="G66" s="35"/>
      <c r="H66" s="13"/>
      <c r="I66" s="16"/>
      <c r="J66"/>
      <c r="K66" s="16"/>
    </row>
    <row r="67" spans="1:11" s="1" customFormat="1" x14ac:dyDescent="0.3">
      <c r="B67" s="7"/>
      <c r="C67" s="27"/>
      <c r="D67" s="7"/>
      <c r="E67" s="23"/>
      <c r="F67" s="19"/>
      <c r="G67" s="37"/>
      <c r="H67" s="20"/>
      <c r="I67" s="21"/>
      <c r="K67" s="21"/>
    </row>
    <row r="68" spans="1:11" hidden="1" x14ac:dyDescent="0.3">
      <c r="D68" s="8"/>
      <c r="E68" s="23"/>
      <c r="F68" s="14"/>
      <c r="G68" s="35"/>
      <c r="H68" s="13"/>
      <c r="I68" s="16"/>
      <c r="K68" s="16"/>
    </row>
    <row r="69" spans="1:11" hidden="1" x14ac:dyDescent="0.3">
      <c r="D69" s="8"/>
      <c r="E69" s="23"/>
      <c r="F69" s="14"/>
      <c r="G69" s="35"/>
      <c r="H69" s="13"/>
      <c r="I69" s="16"/>
      <c r="K69" s="16"/>
    </row>
    <row r="70" spans="1:11" hidden="1" x14ac:dyDescent="0.3">
      <c r="D70" s="8"/>
      <c r="E70" s="23"/>
      <c r="F70" s="14"/>
      <c r="G70" s="35"/>
      <c r="H70" s="13"/>
      <c r="I70" s="16"/>
      <c r="K70" s="16"/>
    </row>
    <row r="71" spans="1:11" hidden="1" x14ac:dyDescent="0.3">
      <c r="D71" s="8"/>
      <c r="E71" s="23"/>
      <c r="F71" s="14"/>
      <c r="G71" s="35"/>
      <c r="H71" s="13"/>
      <c r="I71" s="16"/>
      <c r="K71" s="16"/>
    </row>
    <row r="72" spans="1:11" hidden="1" x14ac:dyDescent="0.3">
      <c r="D72" s="8"/>
      <c r="E72" s="23"/>
      <c r="F72" s="14"/>
      <c r="G72" s="35"/>
      <c r="H72" s="13"/>
      <c r="I72" s="16"/>
      <c r="K72" s="16"/>
    </row>
    <row r="73" spans="1:11" hidden="1" x14ac:dyDescent="0.3">
      <c r="D73" s="8"/>
      <c r="E73" s="23"/>
      <c r="F73" s="14"/>
      <c r="G73" s="35"/>
      <c r="H73" s="13"/>
      <c r="I73" s="16"/>
      <c r="K73" s="16"/>
    </row>
    <row r="74" spans="1:11" hidden="1" x14ac:dyDescent="0.3">
      <c r="D74" s="8"/>
      <c r="E74" s="23"/>
      <c r="F74" s="14"/>
      <c r="G74" s="35"/>
      <c r="H74" s="13"/>
      <c r="I74" s="16"/>
      <c r="K74" s="16"/>
    </row>
    <row r="75" spans="1:11" hidden="1" x14ac:dyDescent="0.3">
      <c r="D75" s="8"/>
      <c r="E75" s="23"/>
      <c r="F75" s="14"/>
      <c r="G75" s="35"/>
      <c r="H75" s="13"/>
      <c r="I75" s="16"/>
      <c r="K75" s="16"/>
    </row>
    <row r="76" spans="1:11" hidden="1" x14ac:dyDescent="0.3">
      <c r="D76" s="8"/>
      <c r="E76" s="23"/>
      <c r="F76" s="14"/>
      <c r="G76" s="35"/>
      <c r="H76" s="13"/>
      <c r="I76" s="16"/>
      <c r="K76" s="16"/>
    </row>
    <row r="77" spans="1:11" s="1" customFormat="1" x14ac:dyDescent="0.3">
      <c r="B77" s="7"/>
      <c r="C77" s="27"/>
      <c r="D77" s="7"/>
      <c r="E77" s="23"/>
      <c r="F77" s="19"/>
      <c r="G77" s="37"/>
      <c r="H77" s="20"/>
      <c r="I77" s="21"/>
      <c r="K77" s="21"/>
    </row>
    <row r="78" spans="1:11" hidden="1" x14ac:dyDescent="0.3">
      <c r="D78" s="8"/>
      <c r="E78" s="23"/>
      <c r="F78" s="14"/>
      <c r="G78" s="35"/>
      <c r="H78" s="13"/>
      <c r="I78" s="16"/>
      <c r="K78" s="16"/>
    </row>
    <row r="79" spans="1:11" hidden="1" x14ac:dyDescent="0.3">
      <c r="D79" s="8"/>
      <c r="E79" s="23"/>
      <c r="F79" s="14"/>
      <c r="G79" s="35"/>
      <c r="H79" s="13"/>
      <c r="I79" s="16"/>
      <c r="K79" s="16"/>
    </row>
    <row r="80" spans="1:11" hidden="1" x14ac:dyDescent="0.3">
      <c r="D80" s="8"/>
      <c r="E80" s="23"/>
      <c r="F80" s="14"/>
      <c r="G80" s="35"/>
      <c r="H80" s="13"/>
      <c r="I80" s="16"/>
      <c r="K80" s="16"/>
    </row>
    <row r="81" spans="2:11" hidden="1" x14ac:dyDescent="0.3">
      <c r="D81" s="8"/>
      <c r="E81" s="23"/>
      <c r="F81" s="14"/>
      <c r="G81" s="35"/>
      <c r="H81" s="13"/>
      <c r="I81" s="16"/>
      <c r="K81" s="16"/>
    </row>
    <row r="82" spans="2:11" hidden="1" x14ac:dyDescent="0.3">
      <c r="D82" s="8"/>
      <c r="E82" s="23"/>
      <c r="F82" s="14"/>
      <c r="G82" s="35"/>
      <c r="H82" s="13"/>
      <c r="I82" s="16"/>
      <c r="K82" s="16"/>
    </row>
    <row r="83" spans="2:11" hidden="1" x14ac:dyDescent="0.3">
      <c r="D83" s="8"/>
      <c r="E83" s="23"/>
      <c r="F83" s="14"/>
      <c r="G83" s="35"/>
      <c r="H83" s="13"/>
      <c r="I83" s="16"/>
      <c r="K83" s="16"/>
    </row>
    <row r="84" spans="2:11" hidden="1" x14ac:dyDescent="0.3">
      <c r="D84" s="8"/>
      <c r="E84" s="23"/>
      <c r="F84" s="14"/>
      <c r="G84" s="35"/>
      <c r="H84" s="13"/>
      <c r="I84" s="16"/>
      <c r="K84" s="16"/>
    </row>
    <row r="85" spans="2:11" hidden="1" x14ac:dyDescent="0.3">
      <c r="D85" s="8"/>
      <c r="E85" s="23"/>
      <c r="F85" s="14"/>
      <c r="G85" s="35"/>
      <c r="H85" s="13"/>
      <c r="I85" s="16"/>
      <c r="K85" s="16"/>
    </row>
    <row r="86" spans="2:11" hidden="1" x14ac:dyDescent="0.3">
      <c r="D86" s="8"/>
      <c r="E86" s="23"/>
      <c r="F86" s="14"/>
      <c r="G86" s="35"/>
      <c r="H86" s="13"/>
      <c r="I86" s="16"/>
      <c r="K86" s="16"/>
    </row>
    <row r="87" spans="2:11" s="1" customFormat="1" x14ac:dyDescent="0.3">
      <c r="B87" s="7"/>
      <c r="C87" s="27"/>
      <c r="D87" s="7"/>
      <c r="E87" s="23"/>
      <c r="F87" s="19"/>
      <c r="G87" s="37"/>
      <c r="H87" s="20"/>
      <c r="I87" s="21"/>
      <c r="K87" s="21"/>
    </row>
  </sheetData>
  <mergeCells count="1">
    <mergeCell ref="B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dcterms:created xsi:type="dcterms:W3CDTF">2015-03-27T21:54:13Z</dcterms:created>
  <dcterms:modified xsi:type="dcterms:W3CDTF">2015-03-31T22:02:01Z</dcterms:modified>
</cp:coreProperties>
</file>